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NTold\Park\natural history\2021nh\"/>
    </mc:Choice>
  </mc:AlternateContent>
  <bookViews>
    <workbookView xWindow="-12" yWindow="-12" windowWidth="10380" windowHeight="12756"/>
  </bookViews>
  <sheets>
    <sheet name="Wildflowers" sheetId="6" r:id="rId1"/>
    <sheet name="Trees &amp; Shrubs" sheetId="8" r:id="rId2"/>
    <sheet name="Lichens " sheetId="9" r:id="rId3"/>
    <sheet name="Grasses Sedges Rushes " sheetId="10" r:id="rId4"/>
    <sheet name="Mushrooms &amp; Fungi " sheetId="15" r:id="rId5"/>
    <sheet name="Other Plants " sheetId="11" r:id="rId6"/>
    <sheet name="Birds " sheetId="12" r:id="rId7"/>
    <sheet name="Mammal Reptile Amph " sheetId="13" r:id="rId8"/>
    <sheet name="Invertebrates " sheetId="14" r:id="rId9"/>
    <sheet name="Index - Family Tribe" sheetId="2" r:id="rId10"/>
    <sheet name="Mushroom Index" sheetId="16" r:id="rId11"/>
  </sheets>
  <definedNames>
    <definedName name="_xlnm._FilterDatabase" localSheetId="6" hidden="1">'Birds '!$AC$1:$AC$321</definedName>
    <definedName name="_xlnm._FilterDatabase" localSheetId="3" hidden="1">'Grasses Sedges Rushes '!#REF!</definedName>
    <definedName name="_xlnm._FilterDatabase" localSheetId="8" hidden="1">'Invertebrates '!$AC$1:$AC$317</definedName>
    <definedName name="_xlnm._FilterDatabase" localSheetId="2" hidden="1">'Lichens '!$W$1:$W$327</definedName>
    <definedName name="_xlnm._FilterDatabase" localSheetId="7" hidden="1">'Mammal Reptile Amph '!$AC$1:$AC$329</definedName>
    <definedName name="_xlnm._FilterDatabase" localSheetId="4" hidden="1">'Mushrooms &amp; Fungi '!$Z$1:$Z$416</definedName>
    <definedName name="_xlnm._FilterDatabase" localSheetId="5" hidden="1">'Other Plants '!$AC$1:$AC$331</definedName>
    <definedName name="_xlnm._FilterDatabase" localSheetId="1" hidden="1">'Trees &amp; Shrubs'!$AE$1:$AE$314</definedName>
    <definedName name="_xlnm._FilterDatabase" localSheetId="0" hidden="1">Wildflowers!$AD$1:$AD$339</definedName>
    <definedName name="_xlnm.Print_Area" localSheetId="6">'Birds '!$A$1:$X$113</definedName>
    <definedName name="_xlnm.Print_Area" localSheetId="3">'Grasses Sedges Rushes '!$A$1:$Z$48</definedName>
    <definedName name="_xlnm.Print_Area" localSheetId="8">'Invertebrates '!$A$1:$X$64</definedName>
    <definedName name="_xlnm.Print_Area" localSheetId="2">'Lichens '!$A$1:$S$166</definedName>
    <definedName name="_xlnm.Print_Area" localSheetId="7">'Mammal Reptile Amph '!$A$1:$X$60</definedName>
    <definedName name="_xlnm.Print_Area" localSheetId="4">'Mushrooms &amp; Fungi '!$A$1:$T$100</definedName>
    <definedName name="_xlnm.Print_Area" localSheetId="5">'Other Plants '!$A$1:$X$48</definedName>
    <definedName name="_xlnm.Print_Area" localSheetId="1">'Trees &amp; Shrubs'!$A$1:$AB$73</definedName>
    <definedName name="_xlnm.Print_Titles" localSheetId="6">'Birds '!$1:$9</definedName>
    <definedName name="_xlnm.Print_Titles" localSheetId="3">'Grasses Sedges Rushes '!$1:$9</definedName>
    <definedName name="_xlnm.Print_Titles" localSheetId="9">'Index - Family Tribe'!$1:$6</definedName>
    <definedName name="_xlnm.Print_Titles" localSheetId="8">'Invertebrates '!$1:$9</definedName>
    <definedName name="_xlnm.Print_Titles" localSheetId="2">'Lichens '!$1:$12</definedName>
    <definedName name="_xlnm.Print_Titles" localSheetId="7">'Mammal Reptile Amph '!$1:$9</definedName>
    <definedName name="_xlnm.Print_Titles" localSheetId="4">'Mushrooms &amp; Fungi '!$1:$11</definedName>
    <definedName name="_xlnm.Print_Titles" localSheetId="5">'Other Plants '!$1:$10</definedName>
    <definedName name="_xlnm.Print_Titles" localSheetId="1">'Trees &amp; Shrubs'!$1:$12</definedName>
    <definedName name="_xlnm.Print_Titles" localSheetId="0">Wildflowers!$1:$11</definedName>
  </definedNames>
  <calcPr calcId="162913" concurrentCalc="0"/>
</workbook>
</file>

<file path=xl/calcChain.xml><?xml version="1.0" encoding="utf-8"?>
<calcChain xmlns="http://schemas.openxmlformats.org/spreadsheetml/2006/main">
  <c r="Z12" i="15" l="1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V83" i="15"/>
  <c r="W83" i="15"/>
  <c r="X83" i="15"/>
  <c r="Y83" i="15"/>
  <c r="U83" i="15"/>
  <c r="T83" i="15"/>
  <c r="T100" i="15"/>
  <c r="T99" i="15"/>
  <c r="T98" i="15"/>
  <c r="T97" i="15"/>
  <c r="T96" i="15"/>
  <c r="T95" i="15"/>
  <c r="T94" i="15"/>
  <c r="T93" i="15"/>
  <c r="T92" i="15"/>
  <c r="T91" i="15"/>
  <c r="T90" i="15"/>
  <c r="T89" i="15"/>
  <c r="T88" i="15"/>
  <c r="T87" i="15"/>
  <c r="T86" i="15"/>
  <c r="T85" i="15"/>
  <c r="T84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Y28" i="15"/>
  <c r="X28" i="15"/>
  <c r="W28" i="15"/>
  <c r="V28" i="15"/>
  <c r="U28" i="15"/>
  <c r="U39" i="15"/>
  <c r="V39" i="15"/>
  <c r="W39" i="15"/>
  <c r="X39" i="15"/>
  <c r="Y39" i="15"/>
  <c r="U42" i="15"/>
  <c r="V42" i="15"/>
  <c r="W42" i="15"/>
  <c r="X42" i="15"/>
  <c r="Y42" i="15"/>
  <c r="U82" i="15"/>
  <c r="V82" i="15"/>
  <c r="W82" i="15"/>
  <c r="X82" i="15"/>
  <c r="Y82" i="15"/>
  <c r="U60" i="15"/>
  <c r="V60" i="15"/>
  <c r="W60" i="15"/>
  <c r="X60" i="15"/>
  <c r="Y60" i="15"/>
  <c r="V89" i="15"/>
  <c r="W89" i="15"/>
  <c r="X89" i="15"/>
  <c r="Y89" i="15"/>
  <c r="V90" i="15"/>
  <c r="W90" i="15"/>
  <c r="X90" i="15"/>
  <c r="Y90" i="15"/>
  <c r="V91" i="15"/>
  <c r="W91" i="15"/>
  <c r="X91" i="15"/>
  <c r="Y91" i="15"/>
  <c r="V92" i="15"/>
  <c r="W92" i="15"/>
  <c r="X92" i="15"/>
  <c r="Y92" i="15"/>
  <c r="V100" i="15"/>
  <c r="W100" i="15"/>
  <c r="X100" i="15"/>
  <c r="Y100" i="15"/>
  <c r="V94" i="15"/>
  <c r="W94" i="15"/>
  <c r="X94" i="15"/>
  <c r="Y94" i="15"/>
  <c r="V98" i="15"/>
  <c r="W98" i="15"/>
  <c r="X98" i="15"/>
  <c r="Y98" i="15"/>
  <c r="V99" i="15"/>
  <c r="W99" i="15"/>
  <c r="X99" i="15"/>
  <c r="Y99" i="15"/>
  <c r="V84" i="15"/>
  <c r="W84" i="15"/>
  <c r="X84" i="15"/>
  <c r="Y84" i="15"/>
  <c r="V85" i="15"/>
  <c r="W85" i="15"/>
  <c r="X85" i="15"/>
  <c r="Y85" i="15"/>
  <c r="V79" i="15"/>
  <c r="W79" i="15"/>
  <c r="X79" i="15"/>
  <c r="Y79" i="15"/>
  <c r="V80" i="15"/>
  <c r="W80" i="15"/>
  <c r="X80" i="15"/>
  <c r="Y80" i="15"/>
  <c r="V81" i="15"/>
  <c r="W81" i="15"/>
  <c r="X81" i="15"/>
  <c r="Y81" i="15"/>
  <c r="V95" i="15"/>
  <c r="W95" i="15"/>
  <c r="X95" i="15"/>
  <c r="Y95" i="15"/>
  <c r="V96" i="15"/>
  <c r="W96" i="15"/>
  <c r="X96" i="15"/>
  <c r="Y96" i="15"/>
  <c r="V97" i="15"/>
  <c r="W97" i="15"/>
  <c r="X97" i="15"/>
  <c r="Y97" i="15"/>
  <c r="V86" i="15"/>
  <c r="W86" i="15"/>
  <c r="X86" i="15"/>
  <c r="Y86" i="15"/>
  <c r="V87" i="15"/>
  <c r="W87" i="15"/>
  <c r="X87" i="15"/>
  <c r="Y87" i="15"/>
  <c r="V88" i="15"/>
  <c r="W88" i="15"/>
  <c r="X88" i="15"/>
  <c r="Y88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9" i="15"/>
  <c r="U30" i="15"/>
  <c r="U31" i="15"/>
  <c r="U32" i="15"/>
  <c r="U33" i="15"/>
  <c r="U34" i="15"/>
  <c r="U35" i="15"/>
  <c r="U36" i="15"/>
  <c r="U37" i="15"/>
  <c r="U38" i="15"/>
  <c r="U93" i="15"/>
  <c r="U40" i="15"/>
  <c r="U41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89" i="15"/>
  <c r="U90" i="15"/>
  <c r="U91" i="15"/>
  <c r="U92" i="15"/>
  <c r="U100" i="15"/>
  <c r="U94" i="15"/>
  <c r="U98" i="15"/>
  <c r="U99" i="15"/>
  <c r="U84" i="15"/>
  <c r="U85" i="15"/>
  <c r="U79" i="15"/>
  <c r="U80" i="15"/>
  <c r="U81" i="15"/>
  <c r="U95" i="15"/>
  <c r="U96" i="15"/>
  <c r="U97" i="15"/>
  <c r="U86" i="15"/>
  <c r="U87" i="15"/>
  <c r="U88" i="15"/>
  <c r="Y70" i="15"/>
  <c r="Y71" i="15"/>
  <c r="Y72" i="15"/>
  <c r="Y73" i="15"/>
  <c r="Y74" i="15"/>
  <c r="Y75" i="15"/>
  <c r="Y76" i="15"/>
  <c r="Y77" i="15"/>
  <c r="Y78" i="15"/>
  <c r="V46" i="15"/>
  <c r="W46" i="15"/>
  <c r="X46" i="15"/>
  <c r="Y46" i="15"/>
  <c r="V47" i="15"/>
  <c r="W47" i="15"/>
  <c r="X47" i="15"/>
  <c r="Y47" i="15"/>
  <c r="V48" i="15"/>
  <c r="W48" i="15"/>
  <c r="X48" i="15"/>
  <c r="Y48" i="15"/>
  <c r="V49" i="15"/>
  <c r="W49" i="15"/>
  <c r="X49" i="15"/>
  <c r="Y49" i="15"/>
  <c r="V51" i="15"/>
  <c r="W51" i="15"/>
  <c r="X51" i="15"/>
  <c r="Y51" i="15"/>
  <c r="V43" i="15"/>
  <c r="W43" i="15"/>
  <c r="X43" i="15"/>
  <c r="Y43" i="15"/>
  <c r="V40" i="15"/>
  <c r="W40" i="15"/>
  <c r="X40" i="15"/>
  <c r="Y40" i="15"/>
  <c r="V41" i="15"/>
  <c r="W41" i="15"/>
  <c r="X41" i="15"/>
  <c r="Y41" i="15"/>
  <c r="V55" i="15"/>
  <c r="W55" i="15"/>
  <c r="X55" i="15"/>
  <c r="Y55" i="15"/>
  <c r="V56" i="15"/>
  <c r="W56" i="15"/>
  <c r="X56" i="15"/>
  <c r="Y56" i="15"/>
  <c r="V58" i="15"/>
  <c r="W58" i="15"/>
  <c r="X58" i="15"/>
  <c r="Y58" i="15"/>
  <c r="V59" i="15"/>
  <c r="W59" i="15"/>
  <c r="X59" i="15"/>
  <c r="Y59" i="15"/>
  <c r="V35" i="15"/>
  <c r="W35" i="15"/>
  <c r="X35" i="15"/>
  <c r="Y35" i="15"/>
  <c r="V36" i="15"/>
  <c r="W36" i="15"/>
  <c r="X36" i="15"/>
  <c r="Y36" i="15"/>
  <c r="V93" i="15"/>
  <c r="W93" i="15"/>
  <c r="X93" i="15"/>
  <c r="Y93" i="15"/>
  <c r="V30" i="15"/>
  <c r="W30" i="15"/>
  <c r="X30" i="15"/>
  <c r="Y30" i="15"/>
  <c r="V23" i="15"/>
  <c r="W23" i="15"/>
  <c r="X23" i="15"/>
  <c r="Y23" i="15"/>
  <c r="V24" i="15"/>
  <c r="W24" i="15"/>
  <c r="X24" i="15"/>
  <c r="Y24" i="15"/>
  <c r="V25" i="15"/>
  <c r="W25" i="15"/>
  <c r="X25" i="15"/>
  <c r="Y25" i="15"/>
  <c r="V22" i="15"/>
  <c r="W22" i="15"/>
  <c r="X22" i="15"/>
  <c r="Y22" i="15"/>
  <c r="V61" i="15"/>
  <c r="W61" i="15"/>
  <c r="X61" i="15"/>
  <c r="Y61" i="15"/>
  <c r="V57" i="15"/>
  <c r="W57" i="15"/>
  <c r="X57" i="15"/>
  <c r="Y57" i="15"/>
  <c r="V29" i="15"/>
  <c r="W29" i="15"/>
  <c r="X29" i="15"/>
  <c r="Y29" i="15"/>
  <c r="V34" i="15"/>
  <c r="W34" i="15"/>
  <c r="X34" i="15"/>
  <c r="Y34" i="15"/>
  <c r="V37" i="15"/>
  <c r="W37" i="15"/>
  <c r="X37" i="15"/>
  <c r="Y37" i="15"/>
  <c r="V26" i="15"/>
  <c r="W26" i="15"/>
  <c r="X26" i="15"/>
  <c r="Y26" i="15"/>
  <c r="V38" i="15"/>
  <c r="W38" i="15"/>
  <c r="X38" i="15"/>
  <c r="Y38" i="15"/>
  <c r="V50" i="15"/>
  <c r="W50" i="15"/>
  <c r="X50" i="15"/>
  <c r="Y50" i="15"/>
  <c r="V12" i="15"/>
  <c r="W12" i="15"/>
  <c r="X12" i="15"/>
  <c r="Y12" i="15"/>
  <c r="V13" i="15"/>
  <c r="W13" i="15"/>
  <c r="X13" i="15"/>
  <c r="Y13" i="15"/>
  <c r="V14" i="15"/>
  <c r="W14" i="15"/>
  <c r="X14" i="15"/>
  <c r="Y14" i="15"/>
  <c r="V15" i="15"/>
  <c r="W15" i="15"/>
  <c r="X15" i="15"/>
  <c r="Y15" i="15"/>
  <c r="V16" i="15"/>
  <c r="W16" i="15"/>
  <c r="X16" i="15"/>
  <c r="Y16" i="15"/>
  <c r="V17" i="15"/>
  <c r="W17" i="15"/>
  <c r="X17" i="15"/>
  <c r="Y17" i="15"/>
  <c r="V18" i="15"/>
  <c r="W18" i="15"/>
  <c r="X18" i="15"/>
  <c r="Y18" i="15"/>
  <c r="V19" i="15"/>
  <c r="W19" i="15"/>
  <c r="X19" i="15"/>
  <c r="Y19" i="15"/>
  <c r="V20" i="15"/>
  <c r="W20" i="15"/>
  <c r="X20" i="15"/>
  <c r="Y20" i="15"/>
  <c r="V21" i="15"/>
  <c r="W21" i="15"/>
  <c r="X21" i="15"/>
  <c r="Y21" i="15"/>
  <c r="V52" i="15"/>
  <c r="W52" i="15"/>
  <c r="X52" i="15"/>
  <c r="Y52" i="15"/>
  <c r="V53" i="15"/>
  <c r="W53" i="15"/>
  <c r="X53" i="15"/>
  <c r="Y53" i="15"/>
  <c r="V54" i="15"/>
  <c r="W54" i="15"/>
  <c r="X54" i="15"/>
  <c r="Y54" i="15"/>
  <c r="V27" i="15"/>
  <c r="W27" i="15"/>
  <c r="X27" i="15"/>
  <c r="Y27" i="15"/>
  <c r="V31" i="15"/>
  <c r="W31" i="15"/>
  <c r="X31" i="15"/>
  <c r="Y31" i="15"/>
  <c r="V32" i="15"/>
  <c r="W32" i="15"/>
  <c r="X32" i="15"/>
  <c r="Y32" i="15"/>
  <c r="V33" i="15"/>
  <c r="W33" i="15"/>
  <c r="X33" i="15"/>
  <c r="Y33" i="15"/>
  <c r="V44" i="15"/>
  <c r="W44" i="15"/>
  <c r="X44" i="15"/>
  <c r="Y44" i="15"/>
  <c r="V66" i="15"/>
  <c r="W66" i="15"/>
  <c r="X66" i="15"/>
  <c r="Y66" i="15"/>
  <c r="V67" i="15"/>
  <c r="W67" i="15"/>
  <c r="X67" i="15"/>
  <c r="Y67" i="15"/>
  <c r="V68" i="15"/>
  <c r="W68" i="15"/>
  <c r="X68" i="15"/>
  <c r="Y68" i="15"/>
  <c r="V69" i="15"/>
  <c r="W69" i="15"/>
  <c r="X69" i="15"/>
  <c r="Y69" i="15"/>
  <c r="V63" i="15"/>
  <c r="W63" i="15"/>
  <c r="X63" i="15"/>
  <c r="Y63" i="15"/>
  <c r="V64" i="15"/>
  <c r="W64" i="15"/>
  <c r="X64" i="15"/>
  <c r="Y64" i="15"/>
  <c r="V65" i="15"/>
  <c r="W65" i="15"/>
  <c r="X65" i="15"/>
  <c r="Y65" i="15"/>
  <c r="V70" i="15"/>
  <c r="W70" i="15"/>
  <c r="X70" i="15"/>
  <c r="V71" i="15"/>
  <c r="W71" i="15"/>
  <c r="X71" i="15"/>
  <c r="V72" i="15"/>
  <c r="W72" i="15"/>
  <c r="X72" i="15"/>
  <c r="V73" i="15"/>
  <c r="W73" i="15"/>
  <c r="X73" i="15"/>
  <c r="V74" i="15"/>
  <c r="W74" i="15"/>
  <c r="X74" i="15"/>
  <c r="V75" i="15"/>
  <c r="W75" i="15"/>
  <c r="X75" i="15"/>
  <c r="V76" i="15"/>
  <c r="W76" i="15"/>
  <c r="X76" i="15"/>
  <c r="V77" i="15"/>
  <c r="W77" i="15"/>
  <c r="X77" i="15"/>
  <c r="V78" i="15"/>
  <c r="W78" i="15"/>
  <c r="X78" i="15"/>
  <c r="V62" i="15"/>
  <c r="W62" i="15"/>
  <c r="X62" i="15"/>
  <c r="X45" i="15"/>
  <c r="F87" i="2"/>
  <c r="Y62" i="15"/>
  <c r="Y45" i="15"/>
  <c r="W45" i="15"/>
  <c r="V45" i="15"/>
  <c r="U12" i="15"/>
  <c r="F7" i="2"/>
  <c r="F48" i="2"/>
  <c r="F54" i="2"/>
  <c r="F72" i="2"/>
  <c r="F74" i="2"/>
  <c r="F81" i="2"/>
  <c r="F84" i="2"/>
  <c r="F144" i="2"/>
  <c r="F146" i="2"/>
  <c r="F148" i="2"/>
  <c r="F150" i="2"/>
  <c r="F152" i="2"/>
  <c r="F154" i="2"/>
  <c r="F156" i="2"/>
  <c r="Y1" i="6"/>
  <c r="Z1" i="8"/>
  <c r="F1" i="9"/>
  <c r="X1" i="10"/>
  <c r="Q1" i="15"/>
  <c r="X1" i="11"/>
  <c r="X1" i="12"/>
  <c r="X1" i="13"/>
  <c r="X1" i="14"/>
  <c r="D11" i="11"/>
  <c r="F142" i="2"/>
</calcChain>
</file>

<file path=xl/sharedStrings.xml><?xml version="1.0" encoding="utf-8"?>
<sst xmlns="http://schemas.openxmlformats.org/spreadsheetml/2006/main" count="3296" uniqueCount="1902">
  <si>
    <t>Northern Goshawk</t>
  </si>
  <si>
    <t>Red-tailed Hawk</t>
  </si>
  <si>
    <t>Merlin</t>
  </si>
  <si>
    <t>Spruce Grouse</t>
  </si>
  <si>
    <t>Wild Turkey</t>
  </si>
  <si>
    <t>Sora</t>
  </si>
  <si>
    <t>Spotted Sandpiper</t>
  </si>
  <si>
    <t>Northern Pygmy-owl</t>
  </si>
  <si>
    <t>Barred Owl</t>
  </si>
  <si>
    <t>Common Nighthawk</t>
  </si>
  <si>
    <t>Black Swift</t>
  </si>
  <si>
    <t>Rufous Hummingbird</t>
  </si>
  <si>
    <t>Belted Kingfisher</t>
  </si>
  <si>
    <t>Red-naped Sapsucker</t>
  </si>
  <si>
    <t>Williamson’s Sapsucker</t>
  </si>
  <si>
    <t>Downy Woodpecker</t>
  </si>
  <si>
    <t>Hairy Woodpecker</t>
  </si>
  <si>
    <t>Three-toed Woodpecker</t>
  </si>
  <si>
    <t>Northern Flicker</t>
  </si>
  <si>
    <t>Pileated Woodpecker</t>
  </si>
  <si>
    <t>Western Wood-peewee</t>
  </si>
  <si>
    <t>Least Flycatcher</t>
  </si>
  <si>
    <t>Hammond’s Flycatcher</t>
  </si>
  <si>
    <t>Dusky Flycatcher</t>
  </si>
  <si>
    <t>Pacific-slope Flycatcher</t>
  </si>
  <si>
    <t>Tree Swallow</t>
  </si>
  <si>
    <t>Gray Jay</t>
  </si>
  <si>
    <t>Blue Jay</t>
  </si>
  <si>
    <t>Clark’s Nutcracker</t>
  </si>
  <si>
    <t>American Crow</t>
  </si>
  <si>
    <t>Common Raven</t>
  </si>
  <si>
    <t>Black-capped Chickadee</t>
  </si>
  <si>
    <t>Mountain Chickadee</t>
  </si>
  <si>
    <t>Chestnut-backed Chickadee</t>
  </si>
  <si>
    <t>Red-breasted Nuthatch</t>
  </si>
  <si>
    <t>White-breasted Nuthatch</t>
  </si>
  <si>
    <t>Brown Creeper</t>
  </si>
  <si>
    <t>Winter Wren</t>
  </si>
  <si>
    <t>Golden-crowned Kinglet</t>
  </si>
  <si>
    <t>Ruby-crowned Kinglet</t>
  </si>
  <si>
    <t>Western Bluebird</t>
  </si>
  <si>
    <t>Mountain Bluebird</t>
  </si>
  <si>
    <t>Townsend’s Solitaire</t>
  </si>
  <si>
    <t>Swainson’s Thrush</t>
  </si>
  <si>
    <t>Hermit Thrush</t>
  </si>
  <si>
    <t>Varied Thrush</t>
  </si>
  <si>
    <t>American Robin</t>
  </si>
  <si>
    <t>Gray Catbird</t>
  </si>
  <si>
    <t>Bohemian Waxwing</t>
  </si>
  <si>
    <t>Cedar Waxwing</t>
  </si>
  <si>
    <t>European Starling</t>
  </si>
  <si>
    <t>Cassin’s Vireo</t>
  </si>
  <si>
    <t>Warbling Vireo</t>
  </si>
  <si>
    <t>Red-eyed Vireo</t>
  </si>
  <si>
    <t>Orange-crowned Warbler</t>
  </si>
  <si>
    <t>Nashville Warbler</t>
  </si>
  <si>
    <t>Yellow Warbler</t>
  </si>
  <si>
    <t>Yellow-rumped Warbler</t>
  </si>
  <si>
    <t>Townsend’s Warbler</t>
  </si>
  <si>
    <t>American Redstart</t>
  </si>
  <si>
    <t>Northern Waterthrush</t>
  </si>
  <si>
    <t>MacGillivray’s Warbler</t>
  </si>
  <si>
    <t>Wilson’s Warbler</t>
  </si>
  <si>
    <t>Western Tanager</t>
  </si>
  <si>
    <t>Lazuli Bunting</t>
  </si>
  <si>
    <t>Spotted Towhee</t>
  </si>
  <si>
    <t>Chipping Sparrow</t>
  </si>
  <si>
    <t>Clay-colored Sparrow</t>
  </si>
  <si>
    <t>Vesper Sparrow</t>
  </si>
  <si>
    <t>Fox Sparrow</t>
  </si>
  <si>
    <t>Song Sparrow</t>
  </si>
  <si>
    <t>White-crowned Sparrow</t>
  </si>
  <si>
    <t>Dark-eyed Junco</t>
  </si>
  <si>
    <t>Pine Grosbeak</t>
  </si>
  <si>
    <t>Cassin’s Finch</t>
  </si>
  <si>
    <t>House Finch</t>
  </si>
  <si>
    <t>Red Crossbill</t>
  </si>
  <si>
    <t>Common Redpoll</t>
  </si>
  <si>
    <t>Pine Siskin</t>
  </si>
  <si>
    <t>Evening Grosbeak</t>
  </si>
  <si>
    <t>Mammals</t>
  </si>
  <si>
    <t>Elk</t>
  </si>
  <si>
    <t>Moose</t>
  </si>
  <si>
    <t>Black Bear</t>
  </si>
  <si>
    <t>Mule Deer</t>
  </si>
  <si>
    <t>White-tail Deer</t>
  </si>
  <si>
    <t>Pine Marten</t>
  </si>
  <si>
    <t>Coyote</t>
  </si>
  <si>
    <t>Mountain Goat</t>
  </si>
  <si>
    <t>Columbian Ground Squirrel</t>
  </si>
  <si>
    <t xml:space="preserve">Red Squirrel </t>
  </si>
  <si>
    <t>Least Weasel</t>
  </si>
  <si>
    <t>Chipmunk sp</t>
  </si>
  <si>
    <t>Porcupine</t>
  </si>
  <si>
    <t>Beaver</t>
  </si>
  <si>
    <t>Cougar</t>
  </si>
  <si>
    <t>Badger</t>
  </si>
  <si>
    <t>Mouse sp.</t>
  </si>
  <si>
    <t>Amphibians</t>
  </si>
  <si>
    <t>Long-toed Salamander</t>
  </si>
  <si>
    <t>Western Toad</t>
  </si>
  <si>
    <t>Pacific Tree Frog</t>
  </si>
  <si>
    <t>Columbia Spotted Frog</t>
  </si>
  <si>
    <t>Reptiles</t>
  </si>
  <si>
    <t>Common Garter Snake</t>
  </si>
  <si>
    <t>Rubber Boa</t>
  </si>
  <si>
    <t>Western Terrestrial Garter Snake</t>
  </si>
  <si>
    <t>Northern Alligator Lizard</t>
  </si>
  <si>
    <t>Common Name</t>
  </si>
  <si>
    <t>Scientific Name</t>
  </si>
  <si>
    <t>Family</t>
  </si>
  <si>
    <t>WILDFLOWERS</t>
  </si>
  <si>
    <t>y</t>
  </si>
  <si>
    <t>Utricularia vulgaris</t>
  </si>
  <si>
    <t>Bladderwort</t>
  </si>
  <si>
    <t>Borage</t>
  </si>
  <si>
    <t>Viper's Bugloss</t>
  </si>
  <si>
    <t>Long-Flowered Mertensia</t>
  </si>
  <si>
    <t>Eriogonum umbellatum</t>
  </si>
  <si>
    <t>Buckwheat</t>
  </si>
  <si>
    <t>Buttercup</t>
  </si>
  <si>
    <t>White Water Buttercup</t>
  </si>
  <si>
    <t>Western Meadow Rue</t>
  </si>
  <si>
    <t>Thalictrum occidentale</t>
  </si>
  <si>
    <t>Lyall's Angelica</t>
  </si>
  <si>
    <t>Carrot</t>
  </si>
  <si>
    <t>Cicuta maculata</t>
  </si>
  <si>
    <t>Pearly Everlasting</t>
  </si>
  <si>
    <t>Anaphalis margaritacea</t>
  </si>
  <si>
    <t>Artemisia frigida</t>
  </si>
  <si>
    <t>Aster conspicuus</t>
  </si>
  <si>
    <t>Cirsium vulgare</t>
  </si>
  <si>
    <t>Gaillardia aristata</t>
  </si>
  <si>
    <t>Golden Aster</t>
  </si>
  <si>
    <t>White Hawkweed</t>
  </si>
  <si>
    <t>Orange Hawkweed</t>
  </si>
  <si>
    <t>Hieracium aurantiacum</t>
  </si>
  <si>
    <t>Slender Hawkweed</t>
  </si>
  <si>
    <t>Matricaria matricarioides</t>
  </si>
  <si>
    <t>Common Dandelion</t>
  </si>
  <si>
    <t>Dogbane</t>
  </si>
  <si>
    <t>Dogwood</t>
  </si>
  <si>
    <t>Castilleja miniata</t>
  </si>
  <si>
    <t>Figwort</t>
  </si>
  <si>
    <t>Small-Flowered Blue-Eyed Mary</t>
  </si>
  <si>
    <t xml:space="preserve">Euphrasia nemorosa </t>
  </si>
  <si>
    <t xml:space="preserve">Bracted Lousewort </t>
  </si>
  <si>
    <t>Alberta Penstemon</t>
  </si>
  <si>
    <t>Verbascum thapus</t>
  </si>
  <si>
    <t>Gentianella amarella</t>
  </si>
  <si>
    <t>Gentian</t>
  </si>
  <si>
    <t>Ginseng</t>
  </si>
  <si>
    <t>Harebell</t>
  </si>
  <si>
    <t>Heath</t>
  </si>
  <si>
    <t>Pine-Drops</t>
  </si>
  <si>
    <t>Pyrola chlorantha</t>
  </si>
  <si>
    <t>Lily</t>
  </si>
  <si>
    <t>Queen's Cup</t>
  </si>
  <si>
    <t>Lilium columbianum</t>
  </si>
  <si>
    <t>False Solomon's Seal</t>
  </si>
  <si>
    <t>Star-Flowered Solomon's Seal</t>
  </si>
  <si>
    <t>Streptopus amplexifolius</t>
  </si>
  <si>
    <t>Mountain Death-Camus</t>
  </si>
  <si>
    <t>Meadow Death-Camus</t>
  </si>
  <si>
    <t>Galium boreale</t>
  </si>
  <si>
    <t>Madder</t>
  </si>
  <si>
    <t>Galium triflorum</t>
  </si>
  <si>
    <t>Field Mint</t>
  </si>
  <si>
    <t>Mint</t>
  </si>
  <si>
    <t>Prunella vulgaris</t>
  </si>
  <si>
    <t>Drummond's Rock Cress</t>
  </si>
  <si>
    <t>Mustard</t>
  </si>
  <si>
    <t>Common Watercress</t>
  </si>
  <si>
    <t>Nasturium officinale</t>
  </si>
  <si>
    <t>Nettle</t>
  </si>
  <si>
    <t>Orchid</t>
  </si>
  <si>
    <t>Corallorhiza tridida</t>
  </si>
  <si>
    <t>Goodyear oblongifolia</t>
  </si>
  <si>
    <t>Heart-Leaved Twayblade</t>
  </si>
  <si>
    <t>Green-Flowered Bog Orchid</t>
  </si>
  <si>
    <t>Platanthera hyperborea</t>
  </si>
  <si>
    <t>Pea</t>
  </si>
  <si>
    <t>Purple Peavine</t>
  </si>
  <si>
    <t>Medicago sativa</t>
  </si>
  <si>
    <t>Trifolium pratense</t>
  </si>
  <si>
    <t>American Vetch</t>
  </si>
  <si>
    <t>Phlox</t>
  </si>
  <si>
    <t>Pink</t>
  </si>
  <si>
    <t>Night-Flowering Catchfly</t>
  </si>
  <si>
    <t>Plantain</t>
  </si>
  <si>
    <t>Primrose</t>
  </si>
  <si>
    <t>Purslane</t>
  </si>
  <si>
    <t>Rose</t>
  </si>
  <si>
    <t>Old Man's Whiskers</t>
  </si>
  <si>
    <t>Sticky Cinquefoil</t>
  </si>
  <si>
    <t>Potentilla glandulosa</t>
  </si>
  <si>
    <t>Sandalwood</t>
  </si>
  <si>
    <t>Bastard Toad-Flax</t>
  </si>
  <si>
    <t>Geocaulon livdum</t>
  </si>
  <si>
    <t>Round-Leaved Alumroot</t>
  </si>
  <si>
    <t>Heuchera cylindrica</t>
  </si>
  <si>
    <t>Saxifrage</t>
  </si>
  <si>
    <t>Lithophragma parviflora</t>
  </si>
  <si>
    <t>Saxifraga bronchialis</t>
  </si>
  <si>
    <t>Stonecrop</t>
  </si>
  <si>
    <t>Violet</t>
  </si>
  <si>
    <t>Marsh Violet</t>
  </si>
  <si>
    <t>American Water Plantain</t>
  </si>
  <si>
    <t>Alisma triviale</t>
  </si>
  <si>
    <t>Waterleaf</t>
  </si>
  <si>
    <t>Scientific</t>
  </si>
  <si>
    <t>Common</t>
  </si>
  <si>
    <t>Taxonomic Sequence</t>
  </si>
  <si>
    <t>Alismataceae</t>
  </si>
  <si>
    <t>Lilaceae</t>
  </si>
  <si>
    <t>Orchidaceae</t>
  </si>
  <si>
    <t>Urticaceae</t>
  </si>
  <si>
    <t>Santalaceae</t>
  </si>
  <si>
    <t>Polygonaceae</t>
  </si>
  <si>
    <t>Portulacaceae</t>
  </si>
  <si>
    <t>Ranunculaceae</t>
  </si>
  <si>
    <t>Crassulaceae</t>
  </si>
  <si>
    <t>Saxifragaceae</t>
  </si>
  <si>
    <t>Rosaceae</t>
  </si>
  <si>
    <t>Fabaceae</t>
  </si>
  <si>
    <t>Violaceae</t>
  </si>
  <si>
    <t>Onagraceae</t>
  </si>
  <si>
    <t>Araliaceae</t>
  </si>
  <si>
    <t>Umbelliferae</t>
  </si>
  <si>
    <t>Cornaceae</t>
  </si>
  <si>
    <t>Ericaceae</t>
  </si>
  <si>
    <t>Primulaceae</t>
  </si>
  <si>
    <t>Gentianaceae</t>
  </si>
  <si>
    <t>Apocynaceae</t>
  </si>
  <si>
    <t>Polemoniaceae</t>
  </si>
  <si>
    <t>Hydrophyllaceae</t>
  </si>
  <si>
    <t>Boraginaceae</t>
  </si>
  <si>
    <t>Labiatae</t>
  </si>
  <si>
    <t>Scrophulariaceae</t>
  </si>
  <si>
    <t>Lentibulariaceae</t>
  </si>
  <si>
    <t>Plantaginaceae</t>
  </si>
  <si>
    <t>Rubiaceae</t>
  </si>
  <si>
    <t>Campanulaceae</t>
  </si>
  <si>
    <t>Compositae</t>
  </si>
  <si>
    <t>Caryophyllaceae</t>
  </si>
  <si>
    <t xml:space="preserve">Brassicaceae </t>
  </si>
  <si>
    <t>Evening Primrose</t>
  </si>
  <si>
    <t>Sunflower</t>
  </si>
  <si>
    <t>Wildflowers</t>
  </si>
  <si>
    <t>Team</t>
  </si>
  <si>
    <t>Laura, Pam, John, Kent, Ruth, Neil</t>
  </si>
  <si>
    <t>Species Seq. within family</t>
  </si>
  <si>
    <t>POSI Page Reference</t>
  </si>
  <si>
    <t>√</t>
  </si>
  <si>
    <t>B</t>
  </si>
  <si>
    <t>O</t>
  </si>
  <si>
    <t>w</t>
  </si>
  <si>
    <t>r</t>
  </si>
  <si>
    <t>pi</t>
  </si>
  <si>
    <t>J</t>
  </si>
  <si>
    <t>F</t>
  </si>
  <si>
    <t>M</t>
  </si>
  <si>
    <t>A</t>
  </si>
  <si>
    <t>S</t>
  </si>
  <si>
    <t>N</t>
  </si>
  <si>
    <t>D</t>
  </si>
  <si>
    <t>Phenology</t>
  </si>
  <si>
    <t>Location</t>
  </si>
  <si>
    <t>Abundance</t>
  </si>
  <si>
    <t>E</t>
  </si>
  <si>
    <t>=</t>
  </si>
  <si>
    <t>Emerging</t>
  </si>
  <si>
    <t>Bud</t>
  </si>
  <si>
    <t>Flower</t>
  </si>
  <si>
    <t>Seed</t>
  </si>
  <si>
    <t>R = Rare</t>
  </si>
  <si>
    <t>C = Common</t>
  </si>
  <si>
    <t>Prosartes hookerii</t>
  </si>
  <si>
    <t>Osmorhiza berteroi</t>
  </si>
  <si>
    <t>KIMBERLEY NATURE PARK</t>
  </si>
  <si>
    <t>R</t>
  </si>
  <si>
    <t>U</t>
  </si>
  <si>
    <t>C</t>
  </si>
  <si>
    <t>U = Uncommon</t>
  </si>
  <si>
    <t>Family Names - Index</t>
  </si>
  <si>
    <t xml:space="preserve">Heterotheca villosa </t>
  </si>
  <si>
    <t>Family Scientific</t>
  </si>
  <si>
    <t>Corallorhiza maculata ssp. maculata</t>
  </si>
  <si>
    <t>Black-headed Grosbeak</t>
  </si>
  <si>
    <t>Pheucticus melanocephalus</t>
  </si>
  <si>
    <t>Wolf</t>
  </si>
  <si>
    <t>Canis lupus</t>
  </si>
  <si>
    <t>Round-leaved Orchid</t>
  </si>
  <si>
    <t>Amerorchis rotundifolia</t>
  </si>
  <si>
    <t>Miner’s Lettuce</t>
  </si>
  <si>
    <t>Montia perfoliata</t>
  </si>
  <si>
    <t>Agoseris glauca var. dasycephala</t>
  </si>
  <si>
    <t>Senecio pseudaureus ssp. pseudaureus</t>
  </si>
  <si>
    <t>Family Seq.</t>
  </si>
  <si>
    <t xml:space="preserve">Pale Comandra </t>
  </si>
  <si>
    <t>Hooker's Fairybells</t>
  </si>
  <si>
    <t>Heath (Wintergreen sub-family)</t>
  </si>
  <si>
    <t>Ericaceae (Pyrolae)</t>
  </si>
  <si>
    <t>** The spreadsheets use functions that require this order</t>
  </si>
  <si>
    <t>**NOTE** - Please keep this list in alphabetical order by common name!!</t>
  </si>
  <si>
    <t xml:space="preserve">Stream Violet </t>
  </si>
  <si>
    <t xml:space="preserve">Early Blue Violet </t>
  </si>
  <si>
    <t>Cut-Leaf Anemone</t>
  </si>
  <si>
    <t>Fern-leaved Desert Parsley</t>
  </si>
  <si>
    <t>Large-fruited Desert Parsley</t>
  </si>
  <si>
    <t>Narrow-leaved Desert Parsley</t>
  </si>
  <si>
    <t>Common Hound's Tongue</t>
  </si>
  <si>
    <t>Self Heal</t>
  </si>
  <si>
    <t>Marsh Hedge-nettle</t>
  </si>
  <si>
    <t>(n/a)</t>
  </si>
  <si>
    <t>Populus trichocarpa</t>
  </si>
  <si>
    <t>Willow</t>
  </si>
  <si>
    <t>Populus tremuloides</t>
  </si>
  <si>
    <t>Betula papyrifera</t>
  </si>
  <si>
    <t>Birch</t>
  </si>
  <si>
    <t>Betula occidentalis</t>
  </si>
  <si>
    <t>Larix occidentalis</t>
  </si>
  <si>
    <t>Pine</t>
  </si>
  <si>
    <t>Pinus ponderosa</t>
  </si>
  <si>
    <t>Pinus contorta</t>
  </si>
  <si>
    <t>Pinus monticola</t>
  </si>
  <si>
    <t>Abies lasiocarpa</t>
  </si>
  <si>
    <t>Tsuga heterophylla</t>
  </si>
  <si>
    <t>Picea glauca x engelmannii</t>
  </si>
  <si>
    <t xml:space="preserve">Pseudotsuga menziesii </t>
  </si>
  <si>
    <t xml:space="preserve">Thuja plicata </t>
  </si>
  <si>
    <t>Cedar</t>
  </si>
  <si>
    <t>Shrubs</t>
  </si>
  <si>
    <t>Arceuthobium americanum</t>
  </si>
  <si>
    <t>g-y</t>
  </si>
  <si>
    <t>Alnus viridis ssp. sinuata</t>
  </si>
  <si>
    <t>Mahonia aquifolium</t>
  </si>
  <si>
    <t>Barberry</t>
  </si>
  <si>
    <t>Ribes hudsonianum</t>
  </si>
  <si>
    <t>Ribes viscosissimum</t>
  </si>
  <si>
    <t>g-w, pi</t>
  </si>
  <si>
    <t>Ribes lacustre</t>
  </si>
  <si>
    <t>Rubus idaeus</t>
  </si>
  <si>
    <t>Raspberries</t>
  </si>
  <si>
    <t>Rubus pubenscens</t>
  </si>
  <si>
    <t>Rosa woodsii</t>
  </si>
  <si>
    <t>Rosa acicularis</t>
  </si>
  <si>
    <t>Western Mountain Ash</t>
  </si>
  <si>
    <t>Sorbus scopulina</t>
  </si>
  <si>
    <t>Rubus parviflorus</t>
  </si>
  <si>
    <t>Amelanchier alnifolia</t>
  </si>
  <si>
    <t>Spirea betufolia</t>
  </si>
  <si>
    <t>Prunus virginiana</t>
  </si>
  <si>
    <t>Prunus pennsykvanica</t>
  </si>
  <si>
    <t>Penstemon fruticosus</t>
  </si>
  <si>
    <t>bl, pu</t>
  </si>
  <si>
    <t>Potentilla fruticosa</t>
  </si>
  <si>
    <t>Falsebox</t>
  </si>
  <si>
    <t>Pachistima myrsinites</t>
  </si>
  <si>
    <t>Bittersweet</t>
  </si>
  <si>
    <t>Yellowstem Ceanothus</t>
  </si>
  <si>
    <t>Ceanothus velutinus</t>
  </si>
  <si>
    <t>Buckthorn</t>
  </si>
  <si>
    <t>Shepherdia canadensa</t>
  </si>
  <si>
    <t>y-br</t>
  </si>
  <si>
    <t>Oleaster</t>
  </si>
  <si>
    <t>Acer glabrum</t>
  </si>
  <si>
    <t>y-g</t>
  </si>
  <si>
    <t>Maple</t>
  </si>
  <si>
    <t>Oplopanax horridus</t>
  </si>
  <si>
    <t>Cornus stolonifera</t>
  </si>
  <si>
    <t>w-g</t>
  </si>
  <si>
    <t>Chimaphila umbellata</t>
  </si>
  <si>
    <t>w-pi</t>
  </si>
  <si>
    <t>Vaccinium scoparium</t>
  </si>
  <si>
    <t>Vaccinium membranaceum</t>
  </si>
  <si>
    <t>Oval-leaved huckleberry</t>
  </si>
  <si>
    <t>Vaccinium ovalifolium</t>
  </si>
  <si>
    <t>Menziesia ferruginea</t>
  </si>
  <si>
    <t>pi, g-o</t>
  </si>
  <si>
    <t>Ledum groenlandicum</t>
  </si>
  <si>
    <t>Phyllodoce empetriformis</t>
  </si>
  <si>
    <t>Phyllodoce glanduliflora</t>
  </si>
  <si>
    <t>Arctostaphylos uva-ursi</t>
  </si>
  <si>
    <t>Kalmia microphylla</t>
  </si>
  <si>
    <t>Honeysuckle</t>
  </si>
  <si>
    <t>Lonicera involucrata</t>
  </si>
  <si>
    <t>Linnaea borealis</t>
  </si>
  <si>
    <t>Sambucus racemosa</t>
  </si>
  <si>
    <t>Symphoricarpus albus</t>
  </si>
  <si>
    <t>pi-w</t>
  </si>
  <si>
    <t>Juniperis communis</t>
  </si>
  <si>
    <t>Juniperis horizontalis</t>
  </si>
  <si>
    <t>Juniperis scopulorum</t>
  </si>
  <si>
    <t>Rhododendron albiflorum</t>
  </si>
  <si>
    <t>Trees</t>
  </si>
  <si>
    <t>Laura, Kent, Pam, John, Ruth, Neil</t>
  </si>
  <si>
    <t>Field Notes</t>
  </si>
  <si>
    <t>Smilacina stellata</t>
  </si>
  <si>
    <t>Smilacina racemosa</t>
  </si>
  <si>
    <t>(including Horsebarn Valley)</t>
  </si>
  <si>
    <t>Common Witch’s Hair</t>
  </si>
  <si>
    <t>Candleflame</t>
  </si>
  <si>
    <t>Shadow Ruffle</t>
  </si>
  <si>
    <t>Blackened Thornbush</t>
  </si>
  <si>
    <t>Variable Ruffle</t>
  </si>
  <si>
    <t>Weathered Ruffle</t>
  </si>
  <si>
    <t>Common Oakmoss</t>
  </si>
  <si>
    <t>Monk’s Hood</t>
  </si>
  <si>
    <t>Dog Bone</t>
  </si>
  <si>
    <t>Angel’s Hair</t>
  </si>
  <si>
    <t>Timber Wolf</t>
  </si>
  <si>
    <t>Abraded Brown</t>
  </si>
  <si>
    <t>Subelegant Brown</t>
  </si>
  <si>
    <t>Eyed Brown</t>
  </si>
  <si>
    <t>Tufted Foxtail</t>
  </si>
  <si>
    <t>Pendent Foxtail</t>
  </si>
  <si>
    <t>Salted Shield</t>
  </si>
  <si>
    <t>Powdered Shield</t>
  </si>
  <si>
    <t>Green Starburst</t>
  </si>
  <si>
    <t>Grey Starburst</t>
  </si>
  <si>
    <t>Hooded Rosette</t>
  </si>
  <si>
    <t>Fringed Rosette</t>
  </si>
  <si>
    <t>Ragbag</t>
  </si>
  <si>
    <t>Powdered Beard</t>
  </si>
  <si>
    <t>Brown-Eyed Sunshine</t>
  </si>
  <si>
    <t>Powdered Sunshine</t>
  </si>
  <si>
    <t>Shrubby Orange</t>
  </si>
  <si>
    <t>Powdered Orange</t>
  </si>
  <si>
    <t>Pincushion Orange</t>
  </si>
  <si>
    <t xml:space="preserve">Alectoria sarmentosa </t>
  </si>
  <si>
    <t xml:space="preserve">Candelaria concolor </t>
  </si>
  <si>
    <t xml:space="preserve">Cetraria chlorophylla  </t>
  </si>
  <si>
    <t>Cetraria merrellii</t>
  </si>
  <si>
    <t xml:space="preserve">Cetraria orbata </t>
  </si>
  <si>
    <t xml:space="preserve">Cetraria platyphylla </t>
  </si>
  <si>
    <t xml:space="preserve">Evernia prunastri </t>
  </si>
  <si>
    <t xml:space="preserve">Hypogymnia physodes </t>
  </si>
  <si>
    <t xml:space="preserve">Hypogymnia tubulosa  </t>
  </si>
  <si>
    <t xml:space="preserve">Letharia columbiana </t>
  </si>
  <si>
    <t xml:space="preserve">Letharia vulpina </t>
  </si>
  <si>
    <t xml:space="preserve">Melanelia subaurifera  </t>
  </si>
  <si>
    <t>Melanelia subelegantula</t>
  </si>
  <si>
    <t>Melanelia subolivacea</t>
  </si>
  <si>
    <t xml:space="preserve">Nodobryoria abbreviate </t>
  </si>
  <si>
    <t xml:space="preserve">Nodobryoria oregano </t>
  </si>
  <si>
    <t xml:space="preserve">Parmelia hygrophila  </t>
  </si>
  <si>
    <t xml:space="preserve">Parmelia sulcata </t>
  </si>
  <si>
    <t xml:space="preserve">Parmeliopsis ambigua </t>
  </si>
  <si>
    <t xml:space="preserve">Parmeliopsis hyperopta </t>
  </si>
  <si>
    <t xml:space="preserve">Physcia adscendens </t>
  </si>
  <si>
    <t xml:space="preserve">Physcia tenella </t>
  </si>
  <si>
    <t xml:space="preserve">Platismatia glauca </t>
  </si>
  <si>
    <t xml:space="preserve">Ramalina thrausta  </t>
  </si>
  <si>
    <t>Usnea lapponica</t>
  </si>
  <si>
    <t>Vulpicida pinastri</t>
  </si>
  <si>
    <t xml:space="preserve">Xanthoria candelaria  </t>
  </si>
  <si>
    <t>Lichens</t>
  </si>
  <si>
    <t>Kent</t>
  </si>
  <si>
    <t>Conifer / Deciduous</t>
  </si>
  <si>
    <t>Conifer</t>
  </si>
  <si>
    <t>Deciduous</t>
  </si>
  <si>
    <t>Red Raspberry</t>
  </si>
  <si>
    <t>Currants / Gooseberries</t>
  </si>
  <si>
    <t>Dwarf mistletoe</t>
  </si>
  <si>
    <t>Dwarf Mistletoe</t>
  </si>
  <si>
    <t>Deciduous Conifer</t>
  </si>
  <si>
    <t xml:space="preserve">Cheatgrass  </t>
  </si>
  <si>
    <t xml:space="preserve">Japanese Brome  </t>
  </si>
  <si>
    <t xml:space="preserve">Smooth Brome </t>
  </si>
  <si>
    <t xml:space="preserve">Crested Wheatgrass </t>
  </si>
  <si>
    <t xml:space="preserve">Reed Canary Grass </t>
  </si>
  <si>
    <t xml:space="preserve">Columbia Needlegrass </t>
  </si>
  <si>
    <t xml:space="preserve">Bluebunch Wheatgrass </t>
  </si>
  <si>
    <t xml:space="preserve">Canada Bluegrass </t>
  </si>
  <si>
    <t xml:space="preserve">Junegrass </t>
  </si>
  <si>
    <t xml:space="preserve">Quackgrass </t>
  </si>
  <si>
    <t xml:space="preserve">Pine Grass </t>
  </si>
  <si>
    <t xml:space="preserve">Bluejoint </t>
  </si>
  <si>
    <t xml:space="preserve">Common Timothy </t>
  </si>
  <si>
    <t xml:space="preserve">Idaho Fescue </t>
  </si>
  <si>
    <t>Fescue</t>
  </si>
  <si>
    <t>Barley</t>
  </si>
  <si>
    <t>Canarygrass</t>
  </si>
  <si>
    <t>Bentgrass</t>
  </si>
  <si>
    <t>Oat</t>
  </si>
  <si>
    <t>native</t>
  </si>
  <si>
    <t>Pseudoroegneria spicata</t>
  </si>
  <si>
    <t>Phalaris arundinacea</t>
  </si>
  <si>
    <t>Stipa nelsonii</t>
  </si>
  <si>
    <t xml:space="preserve">Calamagrostis rubescens </t>
  </si>
  <si>
    <t>Calamagrostis canadensis</t>
  </si>
  <si>
    <t>Dave, Susan, Shirley, Laura</t>
  </si>
  <si>
    <t>Tribes</t>
  </si>
  <si>
    <t>Tribe Scientific</t>
  </si>
  <si>
    <t>Horsetail Family</t>
  </si>
  <si>
    <t>Grass Family</t>
  </si>
  <si>
    <t>Laura</t>
  </si>
  <si>
    <t>Horsetail</t>
  </si>
  <si>
    <t>OTHER PLANTS</t>
  </si>
  <si>
    <t xml:space="preserve">Wood Horsetail </t>
  </si>
  <si>
    <t xml:space="preserve">Scouring Rush   </t>
  </si>
  <si>
    <t>Equisetum hyernal</t>
  </si>
  <si>
    <t xml:space="preserve">Common Horsetail  </t>
  </si>
  <si>
    <t>Equisetum arvense</t>
  </si>
  <si>
    <t>Ferns</t>
  </si>
  <si>
    <t xml:space="preserve">Bracken Fern   </t>
  </si>
  <si>
    <t>Pteridium aquilinum</t>
  </si>
  <si>
    <t>Leigh-Anne, Laura</t>
  </si>
  <si>
    <t>Mushrooms</t>
  </si>
  <si>
    <t>Karen, Kathi</t>
  </si>
  <si>
    <t>Branta canadensis</t>
  </si>
  <si>
    <t>Anas platyrhynchos</t>
  </si>
  <si>
    <t>Anas crecca</t>
  </si>
  <si>
    <t>Bucephala clangula</t>
  </si>
  <si>
    <t>Bucephala islandica</t>
  </si>
  <si>
    <t>Bonasa umbellus</t>
  </si>
  <si>
    <t>Falcipennis canadensis</t>
  </si>
  <si>
    <t>Dusky Grouse</t>
  </si>
  <si>
    <t>Dendragapus obscurus</t>
  </si>
  <si>
    <t>Meleagris gallopavo</t>
  </si>
  <si>
    <t xml:space="preserve">Ardea herodias </t>
  </si>
  <si>
    <t xml:space="preserve">Cathartes aura </t>
  </si>
  <si>
    <t xml:space="preserve">Pandion haliaetus </t>
  </si>
  <si>
    <t>Haliaeetus leucocephalus</t>
  </si>
  <si>
    <t>Circus cyaneus</t>
  </si>
  <si>
    <t>Accipiter gentilis</t>
  </si>
  <si>
    <t>Buteo jamaicensis</t>
  </si>
  <si>
    <t>Falco columbarius</t>
  </si>
  <si>
    <t xml:space="preserve">Porzana carolina </t>
  </si>
  <si>
    <t>Actitis macularius</t>
  </si>
  <si>
    <t xml:space="preserve">Glaucidium gnoma </t>
  </si>
  <si>
    <t xml:space="preserve">Strix varia </t>
  </si>
  <si>
    <t xml:space="preserve">Chordeiles minor </t>
  </si>
  <si>
    <t>Cypseloides niger</t>
  </si>
  <si>
    <t>Selasphorus rufus</t>
  </si>
  <si>
    <t xml:space="preserve">Megaceryle alcyon </t>
  </si>
  <si>
    <t xml:space="preserve">Sphyrapicus thyroideus </t>
  </si>
  <si>
    <t xml:space="preserve">Sphyrapicus nuchalis </t>
  </si>
  <si>
    <t>Picoides pubescens</t>
  </si>
  <si>
    <t>Picoides villosus</t>
  </si>
  <si>
    <t>Picoides tridactylus</t>
  </si>
  <si>
    <t>Colaptes auratus</t>
  </si>
  <si>
    <t>Dryocopus pileatus</t>
  </si>
  <si>
    <t xml:space="preserve">Contopus sordidulus </t>
  </si>
  <si>
    <t xml:space="preserve">Empidonax minimus </t>
  </si>
  <si>
    <t xml:space="preserve">Empidonax hammondii </t>
  </si>
  <si>
    <t xml:space="preserve">Empidonax oberholseri </t>
  </si>
  <si>
    <t>Empidonax difficilis</t>
  </si>
  <si>
    <t xml:space="preserve">Vireo cassinii </t>
  </si>
  <si>
    <t>Vireo gilvus</t>
  </si>
  <si>
    <t>Vireo olivaceus</t>
  </si>
  <si>
    <t>Perisoreus canadensis</t>
  </si>
  <si>
    <t>Steller’s Jay</t>
  </si>
  <si>
    <t xml:space="preserve">Cyanocitta stelleri </t>
  </si>
  <si>
    <t>Cyanocitta cristata</t>
  </si>
  <si>
    <t xml:space="preserve">Nucifraga columbiana </t>
  </si>
  <si>
    <t>Corvus brachyrhyncho</t>
  </si>
  <si>
    <t xml:space="preserve">Corvus corax </t>
  </si>
  <si>
    <t xml:space="preserve">Tachycineta bicolor </t>
  </si>
  <si>
    <t>Poecile atricapillus</t>
  </si>
  <si>
    <t xml:space="preserve">Poecile gambeli </t>
  </si>
  <si>
    <t>Poecile rufescens</t>
  </si>
  <si>
    <t>Sitta canadensis</t>
  </si>
  <si>
    <t>Sitta carolinensis</t>
  </si>
  <si>
    <t>Certhia americana</t>
  </si>
  <si>
    <t xml:space="preserve">Troglodytes troglodytes </t>
  </si>
  <si>
    <t xml:space="preserve">Regulus satrapa </t>
  </si>
  <si>
    <t xml:space="preserve">Regulus calendula </t>
  </si>
  <si>
    <t>Sialia mexicana</t>
  </si>
  <si>
    <t>Sialia currucoides</t>
  </si>
  <si>
    <t>Myadestes townsendi</t>
  </si>
  <si>
    <t>Catharus ustulatus</t>
  </si>
  <si>
    <t xml:space="preserve">Catharus guttatus </t>
  </si>
  <si>
    <t xml:space="preserve">Turdus migratorius </t>
  </si>
  <si>
    <t xml:space="preserve">Ixoreus naevius </t>
  </si>
  <si>
    <t>Dumetella carolinensis</t>
  </si>
  <si>
    <t xml:space="preserve">Sturnus vulgaris </t>
  </si>
  <si>
    <t>Bombycilla garrulus</t>
  </si>
  <si>
    <t xml:space="preserve">Bombycilla cedrorum </t>
  </si>
  <si>
    <t xml:space="preserve">Vermivora celata </t>
  </si>
  <si>
    <t>Vermivora ruficapilla</t>
  </si>
  <si>
    <t>Dendroica petechia</t>
  </si>
  <si>
    <t>Dendroica coronata</t>
  </si>
  <si>
    <t>Dendroica townsendi</t>
  </si>
  <si>
    <t>Setophaga ruticilla</t>
  </si>
  <si>
    <t>Seiurus noveboracensis</t>
  </si>
  <si>
    <t xml:space="preserve">Oporornis tolmiei </t>
  </si>
  <si>
    <t>Wilsonia pusilla</t>
  </si>
  <si>
    <t>Piranga ludoviciana</t>
  </si>
  <si>
    <t xml:space="preserve">Pipilo maculatus </t>
  </si>
  <si>
    <t>Carpodacus cassinii</t>
  </si>
  <si>
    <t>Spizella passerina</t>
  </si>
  <si>
    <t>Spizella pallida</t>
  </si>
  <si>
    <t>Pooecetes gramineus</t>
  </si>
  <si>
    <t xml:space="preserve">Passerella iliaca </t>
  </si>
  <si>
    <t xml:space="preserve">Melospiza melodia </t>
  </si>
  <si>
    <t xml:space="preserve">Zonotrichia leucophrys </t>
  </si>
  <si>
    <t>Junco hyemalis</t>
  </si>
  <si>
    <t>Passerina amoena</t>
  </si>
  <si>
    <t xml:space="preserve">Pinicola enucleator </t>
  </si>
  <si>
    <t>Carpodacus mexicanu</t>
  </si>
  <si>
    <t>Loxia curvirostra</t>
  </si>
  <si>
    <t>Carduelis flammea</t>
  </si>
  <si>
    <t>Carduelis pinus</t>
  </si>
  <si>
    <t>Coccothraustes vespertinus</t>
  </si>
  <si>
    <r>
      <t>Ruffed Grouse</t>
    </r>
    <r>
      <rPr>
        <b/>
        <sz val="8"/>
        <rFont val="Arial"/>
        <family val="2"/>
      </rPr>
      <t xml:space="preserve"> </t>
    </r>
  </si>
  <si>
    <t>BIRDS</t>
  </si>
  <si>
    <t>Birds</t>
  </si>
  <si>
    <t>Ruth, Pam, John, Laura, Shirley, Kent</t>
  </si>
  <si>
    <t>Oreamnos americanus</t>
  </si>
  <si>
    <t>Cervus canadensis</t>
  </si>
  <si>
    <t>Alces alces</t>
  </si>
  <si>
    <t>Odocoileus hemionus</t>
  </si>
  <si>
    <t>Odocoileus virginianus</t>
  </si>
  <si>
    <t>Ursus americanus</t>
  </si>
  <si>
    <t>Puma concolor</t>
  </si>
  <si>
    <t>Taxidea taxus</t>
  </si>
  <si>
    <t>Martes sp</t>
  </si>
  <si>
    <t>Mustela nivalis</t>
  </si>
  <si>
    <t>Canis latrans</t>
  </si>
  <si>
    <t>Spermophilus columbianus</t>
  </si>
  <si>
    <t>Tamiasciurus hudsonicus</t>
  </si>
  <si>
    <t>Neotamias sp</t>
  </si>
  <si>
    <t>Erethizon dorsatum</t>
  </si>
  <si>
    <t>Lepus americanus</t>
  </si>
  <si>
    <t>Castor canadensis</t>
  </si>
  <si>
    <t>Peromyscus sp</t>
  </si>
  <si>
    <t>Ambystoma macrodactylum</t>
  </si>
  <si>
    <t>Bufo boreas</t>
  </si>
  <si>
    <t>Hylla or Pseudacris regilla</t>
  </si>
  <si>
    <t>Rana luteiventris</t>
  </si>
  <si>
    <t>Thamnophis sirtalis</t>
  </si>
  <si>
    <t>Thamnophis elegans</t>
  </si>
  <si>
    <t>Charina bottae</t>
  </si>
  <si>
    <t>Elgaria coerulea</t>
  </si>
  <si>
    <t>Western Painted Turtle</t>
  </si>
  <si>
    <t>Chrysemys picta bellii</t>
  </si>
  <si>
    <t>Urisidae</t>
  </si>
  <si>
    <t>Cervidae</t>
  </si>
  <si>
    <t>Snowshoe Hare</t>
  </si>
  <si>
    <t>Bovidae</t>
  </si>
  <si>
    <t>Felidae</t>
  </si>
  <si>
    <t>Mustelidae</t>
  </si>
  <si>
    <t>Canidae</t>
  </si>
  <si>
    <t>Dogs</t>
  </si>
  <si>
    <t>Sciuridae</t>
  </si>
  <si>
    <t>Erethizontidae</t>
  </si>
  <si>
    <t>Leporidae</t>
  </si>
  <si>
    <t>Rabbits &amp; Hares</t>
  </si>
  <si>
    <t>Castoridae</t>
  </si>
  <si>
    <t>Muridae</t>
  </si>
  <si>
    <t>Mice, Rats, Gerbils</t>
  </si>
  <si>
    <t>Cloven-hooved mammals</t>
  </si>
  <si>
    <t>Cats</t>
  </si>
  <si>
    <t>Bears</t>
  </si>
  <si>
    <t>Deer</t>
  </si>
  <si>
    <t>Weasels</t>
  </si>
  <si>
    <t>Ambystomatidae</t>
  </si>
  <si>
    <t>INVERTEBRATES</t>
  </si>
  <si>
    <t>Butterflies &amp; Dragonflies</t>
  </si>
  <si>
    <t>Dreamy Duskywing</t>
  </si>
  <si>
    <t>Erynnis icelus</t>
  </si>
  <si>
    <t>Persius Duskywing</t>
  </si>
  <si>
    <t>Erynnis persius</t>
  </si>
  <si>
    <t>Garita Skipperling</t>
  </si>
  <si>
    <t>Oarisma garita</t>
  </si>
  <si>
    <t>European Skipper</t>
  </si>
  <si>
    <t>Thymelicus lineola</t>
  </si>
  <si>
    <t>Woodland Skipper</t>
  </si>
  <si>
    <t>Ochlodes sylvanoides</t>
  </si>
  <si>
    <t>Baird’s Swallowtail</t>
  </si>
  <si>
    <t>Papilio bairdii</t>
  </si>
  <si>
    <t>Canadian Tiger Swallowtail</t>
  </si>
  <si>
    <t>Papilio canadensis</t>
  </si>
  <si>
    <t>Pale Swallowtail</t>
  </si>
  <si>
    <t>Papilio eurymedon</t>
  </si>
  <si>
    <t>Pine White</t>
  </si>
  <si>
    <t>Neophasia menapia</t>
  </si>
  <si>
    <t>Western White</t>
  </si>
  <si>
    <t>Pontia occidentalis</t>
  </si>
  <si>
    <t>Margined White</t>
  </si>
  <si>
    <t>Pieris marginalis</t>
  </si>
  <si>
    <t>Stella’s Orangetip</t>
  </si>
  <si>
    <t>Anthocharis stella</t>
  </si>
  <si>
    <t>Clouded Sulphur</t>
  </si>
  <si>
    <t>Colias philodice</t>
  </si>
  <si>
    <t xml:space="preserve">Alexandra’s Sulphur </t>
  </si>
  <si>
    <t>Colias alexandra</t>
  </si>
  <si>
    <t>Pink-edged Sulphur</t>
  </si>
  <si>
    <t>Colias interior</t>
  </si>
  <si>
    <t>Mariposa Copper</t>
  </si>
  <si>
    <t>Lycaena mariposa</t>
  </si>
  <si>
    <t>Sylvan Hairstreak</t>
  </si>
  <si>
    <t>Satyruim sylvinum</t>
  </si>
  <si>
    <t>Hedgerow Hairstreak</t>
  </si>
  <si>
    <t>Satyrium saepium</t>
  </si>
  <si>
    <t>Western Elfin</t>
  </si>
  <si>
    <t>Incisalia iroides</t>
  </si>
  <si>
    <t>Hoary Elfin</t>
  </si>
  <si>
    <t>Incisalia polia</t>
  </si>
  <si>
    <t>Western Pine Elfin</t>
  </si>
  <si>
    <t>Incisalia eryphon</t>
  </si>
  <si>
    <t>Celastrina echo</t>
  </si>
  <si>
    <t>Arrowhead Blue</t>
  </si>
  <si>
    <t>Glaucopsyche piasus</t>
  </si>
  <si>
    <t>Boisduval’s Blue</t>
  </si>
  <si>
    <t>Icaria icarioides</t>
  </si>
  <si>
    <t>Great Spangled Fritillary</t>
  </si>
  <si>
    <t>Seyeria cybele</t>
  </si>
  <si>
    <t>Callippe Fritillary</t>
  </si>
  <si>
    <t>Speyeria callippe</t>
  </si>
  <si>
    <t>Northwestern Fritillary</t>
  </si>
  <si>
    <t>Speyeria hesperis</t>
  </si>
  <si>
    <t xml:space="preserve">Hydaspe Fritillary </t>
  </si>
  <si>
    <t>Speyeria hydaspe</t>
  </si>
  <si>
    <t>Pearl Crescent</t>
  </si>
  <si>
    <t>Phyciodes tharos</t>
  </si>
  <si>
    <t xml:space="preserve">Field Crescent </t>
  </si>
  <si>
    <t>Phyciodes pratensis</t>
  </si>
  <si>
    <t>Satyr Anglewing</t>
  </si>
  <si>
    <t>Polygonia satyrus</t>
  </si>
  <si>
    <t>Polygonia gracilis</t>
  </si>
  <si>
    <t>Mourning Cloak</t>
  </si>
  <si>
    <t>Nymphalis antiopa</t>
  </si>
  <si>
    <t>Painted Lady</t>
  </si>
  <si>
    <t>Vanessa cardui</t>
  </si>
  <si>
    <t>Milbert’s Tortoiseshell</t>
  </si>
  <si>
    <t>Aglais milberti</t>
  </si>
  <si>
    <t>Compton’s Tortoiseshell</t>
  </si>
  <si>
    <t>Raddia l-album</t>
  </si>
  <si>
    <t>California Tortoiseshell</t>
  </si>
  <si>
    <t>Nymphalis californica</t>
  </si>
  <si>
    <t>Northern Checkerspot</t>
  </si>
  <si>
    <t>Charidryas palla</t>
  </si>
  <si>
    <t>Lorquin’s Admiral</t>
  </si>
  <si>
    <t>Limentis lorquini</t>
  </si>
  <si>
    <t>Small Woodnymph</t>
  </si>
  <si>
    <t>Cercyonis oetus</t>
  </si>
  <si>
    <t>Common Alpine</t>
  </si>
  <si>
    <t>Erebia epipsodea</t>
  </si>
  <si>
    <t>Large Marble</t>
  </si>
  <si>
    <t>Euchloe ausonides</t>
  </si>
  <si>
    <t>Other Invertebrate</t>
  </si>
  <si>
    <t>Wingless Winter Cranefly</t>
  </si>
  <si>
    <t>Chionea sp</t>
  </si>
  <si>
    <t>Scorpionfly</t>
  </si>
  <si>
    <t>Snow - Boreidae, Common - Panorpidae</t>
  </si>
  <si>
    <t>Collembola sp</t>
  </si>
  <si>
    <t>Dean, Ruth</t>
  </si>
  <si>
    <t>Other Invertebrates</t>
  </si>
  <si>
    <t>Flower Colour</t>
  </si>
  <si>
    <t>Occurrance</t>
  </si>
  <si>
    <t>Striped Skunk</t>
  </si>
  <si>
    <t>Mephitis mephitis</t>
  </si>
  <si>
    <t>Clubmosses</t>
  </si>
  <si>
    <t>Mosses</t>
  </si>
  <si>
    <t>Liverworts</t>
  </si>
  <si>
    <t>Spikemosses</t>
  </si>
  <si>
    <t>Grasses</t>
  </si>
  <si>
    <t>Sedges</t>
  </si>
  <si>
    <t>Rushes</t>
  </si>
  <si>
    <t>w = white</t>
  </si>
  <si>
    <t>y = yellow</t>
  </si>
  <si>
    <t>pu = purple</t>
  </si>
  <si>
    <t>pi = pink</t>
  </si>
  <si>
    <t>inc = inconspicuous</t>
  </si>
  <si>
    <t>g = green</t>
  </si>
  <si>
    <t>r = red</t>
  </si>
  <si>
    <t>bl = blue</t>
  </si>
  <si>
    <t>br = brown</t>
  </si>
  <si>
    <t>Equisetaceae</t>
  </si>
  <si>
    <t xml:space="preserve">Fern </t>
  </si>
  <si>
    <t>Pteridaceae</t>
  </si>
  <si>
    <t>Dennstaedtiaceae</t>
  </si>
  <si>
    <t>MUSHROOMS &amp; FUNGI</t>
  </si>
  <si>
    <t>Sp</t>
  </si>
  <si>
    <t>Su</t>
  </si>
  <si>
    <t>Fa</t>
  </si>
  <si>
    <t>Wi</t>
  </si>
  <si>
    <t>Sp - Spring</t>
  </si>
  <si>
    <t>Su - Summer</t>
  </si>
  <si>
    <t>Fa - Fall</t>
  </si>
  <si>
    <t>Wi - Winter</t>
  </si>
  <si>
    <t>Habitat</t>
  </si>
  <si>
    <t>C - Cones</t>
  </si>
  <si>
    <t>G - Ground</t>
  </si>
  <si>
    <t>W - Wood</t>
  </si>
  <si>
    <t>G</t>
  </si>
  <si>
    <t>W</t>
  </si>
  <si>
    <t>D - Dung</t>
  </si>
  <si>
    <t>Ord Seq.</t>
  </si>
  <si>
    <t>Agarics</t>
  </si>
  <si>
    <t>Suillus lakei</t>
  </si>
  <si>
    <t>Wooly fibrehead</t>
  </si>
  <si>
    <t>Inocybe lanuginosa</t>
  </si>
  <si>
    <t>JRR</t>
  </si>
  <si>
    <t>Large Lentinus</t>
  </si>
  <si>
    <t>SFH</t>
  </si>
  <si>
    <t>JRR - Jimmy Russel Rd</t>
  </si>
  <si>
    <t>SFH - Sunflower Hill</t>
  </si>
  <si>
    <t>ER - Eimer's Rd.</t>
  </si>
  <si>
    <t>ER</t>
  </si>
  <si>
    <t>Albatrellus ovinus</t>
  </si>
  <si>
    <t>Aspen Rough Stem (Birch Bolete)</t>
  </si>
  <si>
    <t>Gomphidius oregonensis</t>
  </si>
  <si>
    <t>Horse Mushroom</t>
  </si>
  <si>
    <t>Agaricus arvensis</t>
  </si>
  <si>
    <t>Straw-Colored Fibrehead</t>
  </si>
  <si>
    <t>Inocybe fastigiata</t>
  </si>
  <si>
    <t>Russula albidula</t>
  </si>
  <si>
    <t>Russula emetica</t>
  </si>
  <si>
    <t>The Sickener</t>
  </si>
  <si>
    <t>Oak Loving Dryophila</t>
  </si>
  <si>
    <t>White Leucopax</t>
  </si>
  <si>
    <t>Fly Agaric</t>
  </si>
  <si>
    <t>Amanita muscaria var. formosa</t>
  </si>
  <si>
    <t>Poison Pie</t>
  </si>
  <si>
    <t>False Chanterelle</t>
  </si>
  <si>
    <t>Crowded White Clitocybe</t>
  </si>
  <si>
    <t>Clitocybe dilatata</t>
  </si>
  <si>
    <t>Lycoperdon perlatum</t>
  </si>
  <si>
    <t>Pear-shaped Puffball</t>
  </si>
  <si>
    <t>Lycoperdon pyriforme</t>
  </si>
  <si>
    <t>Western Giant Puffball</t>
  </si>
  <si>
    <t>Calvatia booniana</t>
  </si>
  <si>
    <t>Gem-studded Puffball</t>
  </si>
  <si>
    <t>Crown Tipped Coral</t>
  </si>
  <si>
    <t>Red-capped Scaber Stalk</t>
  </si>
  <si>
    <t>Conifer Coral Hericium</t>
  </si>
  <si>
    <t>Hericium abietis</t>
  </si>
  <si>
    <t>Cabin trail</t>
  </si>
  <si>
    <t>Laetiporus sulphureus</t>
  </si>
  <si>
    <t>AR</t>
  </si>
  <si>
    <t>AR - Army Rd.</t>
  </si>
  <si>
    <t>JRR, AR, LAR</t>
  </si>
  <si>
    <t>LAR - Lower Army Rd.</t>
  </si>
  <si>
    <t>Leucopaxillus albissimus</t>
  </si>
  <si>
    <t>Hygrophoropsis aurantiaca</t>
  </si>
  <si>
    <t>Clavicorona pyxidata</t>
  </si>
  <si>
    <t>Hollow-stalked Larch Bolete</t>
  </si>
  <si>
    <t>Suillus cavipes</t>
  </si>
  <si>
    <t>Occurrence</t>
  </si>
  <si>
    <t>Orange Jelly</t>
  </si>
  <si>
    <t>Dacrymyces palmatus</t>
  </si>
  <si>
    <t>Jelly Fungi</t>
  </si>
  <si>
    <t>Phellinus gilvus</t>
  </si>
  <si>
    <t>Sharp-shinned Hawk</t>
  </si>
  <si>
    <t>Accipiter striatus</t>
  </si>
  <si>
    <t>Orchard Grass</t>
  </si>
  <si>
    <t>Kentucky Bluegrass</t>
  </si>
  <si>
    <t>Rocky Mountain Fescue</t>
  </si>
  <si>
    <t>Slender Wheatgrass</t>
  </si>
  <si>
    <t>Tall Mannagrass</t>
  </si>
  <si>
    <t>Foul Mannagrass</t>
  </si>
  <si>
    <t>Festuca saximontana</t>
  </si>
  <si>
    <t>Glyceria elata</t>
  </si>
  <si>
    <t>Glyceria straita</t>
  </si>
  <si>
    <t>Poa pratensis</t>
  </si>
  <si>
    <t>Rough-leaved Ricegrass</t>
  </si>
  <si>
    <t>Oryzopsis asperifolia</t>
  </si>
  <si>
    <t>Elymus trachycaulus</t>
  </si>
  <si>
    <t>Dactylis glomerata</t>
  </si>
  <si>
    <t>Festuceae</t>
  </si>
  <si>
    <t>Agrostideae</t>
  </si>
  <si>
    <t>Hordeae</t>
  </si>
  <si>
    <t>Aveneae</t>
  </si>
  <si>
    <t>Sort Seq</t>
  </si>
  <si>
    <t>Lady's tresses</t>
  </si>
  <si>
    <t>Spiranthes romanzoffiana</t>
  </si>
  <si>
    <t>Lesser spearwort (creeping)</t>
  </si>
  <si>
    <t>Ranunculus flammula</t>
  </si>
  <si>
    <t>Chenopodiaceae</t>
  </si>
  <si>
    <t>Goosefoot</t>
  </si>
  <si>
    <t>Strawberry-blite</t>
  </si>
  <si>
    <t>Chenopodium Capitatum</t>
  </si>
  <si>
    <t>Holboell's rockcress</t>
  </si>
  <si>
    <t>Arabis holboellii</t>
  </si>
  <si>
    <t>Spreading pod rockcress</t>
  </si>
  <si>
    <t>Arabis divericarpa</t>
  </si>
  <si>
    <t>Tall tumble-mustard</t>
  </si>
  <si>
    <t>Sisymbrium altissimum</t>
  </si>
  <si>
    <t>Yellow hop clover</t>
  </si>
  <si>
    <t>Trifolium aureum</t>
  </si>
  <si>
    <t>Woolly vetch</t>
  </si>
  <si>
    <t>Vicia villosa</t>
  </si>
  <si>
    <t>Arrowhead sp</t>
  </si>
  <si>
    <t>Sagittaria sp</t>
  </si>
  <si>
    <t>Lomatium sandbergii</t>
  </si>
  <si>
    <t>Sandberg's desert-parsley</t>
  </si>
  <si>
    <t>Arenaria capillaris </t>
  </si>
  <si>
    <t>Persicaria amphibia</t>
  </si>
  <si>
    <t>Thread-leaved sandwort</t>
  </si>
  <si>
    <t>Moneses uniflora</t>
  </si>
  <si>
    <t>Small flowered forget-me-not</t>
  </si>
  <si>
    <t>Myosotis laxa</t>
  </si>
  <si>
    <t>Linaria genistifolia</t>
  </si>
  <si>
    <t>Melampyrum lineare</t>
  </si>
  <si>
    <t>Cow-wheat</t>
  </si>
  <si>
    <t>Sitka valerian</t>
  </si>
  <si>
    <t>Valeriana sitchensis</t>
  </si>
  <si>
    <t>Buckbean</t>
  </si>
  <si>
    <t>Spurless touch-me-not</t>
  </si>
  <si>
    <t>Balsam</t>
  </si>
  <si>
    <t>Balsaminaceae</t>
  </si>
  <si>
    <t>Senecio canus</t>
  </si>
  <si>
    <t>Douglas' aster</t>
  </si>
  <si>
    <t>Aster subspicatus</t>
  </si>
  <si>
    <t>Racemosa Pussytoes</t>
  </si>
  <si>
    <t>Cassiope mertensiana</t>
  </si>
  <si>
    <t>White Mountain-heather</t>
  </si>
  <si>
    <t>Lonicera utahensis</t>
  </si>
  <si>
    <t>Polypodiaceae</t>
  </si>
  <si>
    <t>Gymnocarpium dryopteris</t>
  </si>
  <si>
    <t>Athyruim felix-femina</t>
  </si>
  <si>
    <t>Cystopteris fragilis</t>
  </si>
  <si>
    <t>Botrychium multifidum</t>
  </si>
  <si>
    <t>Dryopteridaceae</t>
  </si>
  <si>
    <t>Ophioglossaceae</t>
  </si>
  <si>
    <t>Lycopodium annotinum</t>
  </si>
  <si>
    <t>Lycopodium clavatum</t>
  </si>
  <si>
    <t>Ground-cedar</t>
  </si>
  <si>
    <t>Lycopodium complanatum</t>
  </si>
  <si>
    <t>Ground-pine</t>
  </si>
  <si>
    <t>Lycopodium dendroideum</t>
  </si>
  <si>
    <t>Lycopodiaceae</t>
  </si>
  <si>
    <t>Clubmoss</t>
  </si>
  <si>
    <t>Sphagnum sp</t>
  </si>
  <si>
    <t>Pokytrichum sp</t>
  </si>
  <si>
    <t>Bryophyta</t>
  </si>
  <si>
    <t>Moss</t>
  </si>
  <si>
    <t>Oak Fern</t>
  </si>
  <si>
    <t>Lady Fern</t>
  </si>
  <si>
    <t>Fragile Fern</t>
  </si>
  <si>
    <t>Parsley Fern</t>
  </si>
  <si>
    <t>Leathery Grape Fern</t>
  </si>
  <si>
    <t>Shaggy Peat Moss</t>
  </si>
  <si>
    <t>Haircap Moss sp</t>
  </si>
  <si>
    <t>Stiff Clubmoss</t>
  </si>
  <si>
    <t>Running Clubmoss</t>
  </si>
  <si>
    <t>W = Wood</t>
  </si>
  <si>
    <t>B = Bark</t>
  </si>
  <si>
    <t>R = Rock</t>
  </si>
  <si>
    <t>M = Moss</t>
  </si>
  <si>
    <t>S = Soil</t>
  </si>
  <si>
    <t>Spiny Witch's Hair</t>
  </si>
  <si>
    <t>Grey Horsehair</t>
  </si>
  <si>
    <t>Edible Horsehair</t>
  </si>
  <si>
    <t>Speckled Horsehair</t>
  </si>
  <si>
    <t>Mountain Horsehair</t>
  </si>
  <si>
    <t>Brown Stipplescale</t>
  </si>
  <si>
    <t>Icelandmoss</t>
  </si>
  <si>
    <t>Rat's Whiskers</t>
  </si>
  <si>
    <t>Greater Green Reindeer</t>
  </si>
  <si>
    <t xml:space="preserve">Lesser Green Reindeer </t>
  </si>
  <si>
    <t>Branching Pebblehorn</t>
  </si>
  <si>
    <t>Lesser Greenhorn</t>
  </si>
  <si>
    <t>Stump Soldiers</t>
  </si>
  <si>
    <t>Peg Leg Soldiers</t>
  </si>
  <si>
    <t>Crowned Pixie Cup</t>
  </si>
  <si>
    <t>Miner's Funnel</t>
  </si>
  <si>
    <t>Laddered Pixie Cup</t>
  </si>
  <si>
    <t>Mealy Pixie Cup</t>
  </si>
  <si>
    <t>Lesser Powderhorn</t>
  </si>
  <si>
    <t>Common Bighorn</t>
  </si>
  <si>
    <t>Lesser Organpipe</t>
  </si>
  <si>
    <t>Lesser Sulphur Cup</t>
  </si>
  <si>
    <t>Troubled Pixie Cup</t>
  </si>
  <si>
    <t>Orange Footed Pixie Cup</t>
  </si>
  <si>
    <t>Powdered Pixie Cup</t>
  </si>
  <si>
    <t>Black Footed Soldiers</t>
  </si>
  <si>
    <t>Lipstick Powderhorn</t>
  </si>
  <si>
    <t>Step-laddered Pixie Cup</t>
  </si>
  <si>
    <t>Gritty Pixie Cup</t>
  </si>
  <si>
    <t>Dragon's Pixie Cup</t>
  </si>
  <si>
    <t>Sieve Cup Lichen</t>
  </si>
  <si>
    <t>Least Powderhorn</t>
  </si>
  <si>
    <t>Greater Powderhorn</t>
  </si>
  <si>
    <t>Greater Felt Soldiers</t>
  </si>
  <si>
    <t>Mind-altering Pixie Cup</t>
  </si>
  <si>
    <t>Sordid Powderhorn</t>
  </si>
  <si>
    <t>Pebbled Pixie Cup</t>
  </si>
  <si>
    <t>Dragon Funnel</t>
  </si>
  <si>
    <t>Antlered Powderhorn</t>
  </si>
  <si>
    <t>Greater Sulphur-Cup</t>
  </si>
  <si>
    <t>Because-It's-There</t>
  </si>
  <si>
    <t>Ladder Lichen</t>
  </si>
  <si>
    <t>Greater Pebblehorn</t>
  </si>
  <si>
    <t>Spiny Heath</t>
  </si>
  <si>
    <t>Powdered Bone</t>
  </si>
  <si>
    <t>Forking Bone</t>
  </si>
  <si>
    <t>Deflated Bone</t>
  </si>
  <si>
    <t>Lattice Bone</t>
  </si>
  <si>
    <t>Tattered Vinyl</t>
  </si>
  <si>
    <t>Mountain Wolf</t>
  </si>
  <si>
    <t>Black Starburst</t>
  </si>
  <si>
    <t>Elegant Brown</t>
  </si>
  <si>
    <t>Lustrous Brown</t>
  </si>
  <si>
    <t>Lattice Brown</t>
  </si>
  <si>
    <t>Powdered Brown</t>
  </si>
  <si>
    <t>Leather Brown</t>
  </si>
  <si>
    <t>Cat Paw</t>
  </si>
  <si>
    <t>Dog Paw</t>
  </si>
  <si>
    <t>Powder Paw</t>
  </si>
  <si>
    <t>Green Shield</t>
  </si>
  <si>
    <t>Freckle Pelt</t>
  </si>
  <si>
    <t>Dog Pelt</t>
  </si>
  <si>
    <t>Frog Pelt</t>
  </si>
  <si>
    <t>Temporary Pelt</t>
  </si>
  <si>
    <t>Peppered Pelt</t>
  </si>
  <si>
    <t>Apple Pelt</t>
  </si>
  <si>
    <t>Felt Pelt</t>
  </si>
  <si>
    <t>Born-again Felt</t>
  </si>
  <si>
    <t>Fan Pelt</t>
  </si>
  <si>
    <t>Granulated Shadow</t>
  </si>
  <si>
    <t>Five O'Clock Shadow</t>
  </si>
  <si>
    <t>Fam Seq</t>
  </si>
  <si>
    <t>Agaricales</t>
  </si>
  <si>
    <t>Russulaceae</t>
  </si>
  <si>
    <t>Hygrophoraceae</t>
  </si>
  <si>
    <t>Tricholomataceae</t>
  </si>
  <si>
    <t>Entolomataceae</t>
  </si>
  <si>
    <t>Pluteaceae</t>
  </si>
  <si>
    <t>Amanitaceae</t>
  </si>
  <si>
    <t>Lepiotaceae</t>
  </si>
  <si>
    <t>Agaricaceae</t>
  </si>
  <si>
    <t>Coprinaceae</t>
  </si>
  <si>
    <t>Strophariaceae</t>
  </si>
  <si>
    <t>Cortinariaceae</t>
  </si>
  <si>
    <t>Bolbitiaceae</t>
  </si>
  <si>
    <t>Paxillaceae</t>
  </si>
  <si>
    <t>Gomphidiaceae</t>
  </si>
  <si>
    <t>Boletaceae</t>
  </si>
  <si>
    <t>Aphyllophorales</t>
  </si>
  <si>
    <t>Polyparaeae</t>
  </si>
  <si>
    <t>Steraceae</t>
  </si>
  <si>
    <t>Hydnaceae</t>
  </si>
  <si>
    <t>Clavariaceae</t>
  </si>
  <si>
    <t>Cantharellaceae</t>
  </si>
  <si>
    <t>Plypores and Bracket Fungi</t>
  </si>
  <si>
    <t>Crust and Parchment Fungi</t>
  </si>
  <si>
    <t>Teeth Fungi</t>
  </si>
  <si>
    <t>Coral and Club Fungi</t>
  </si>
  <si>
    <t>Chanterelles</t>
  </si>
  <si>
    <t>Tremellales</t>
  </si>
  <si>
    <t>Hymenomycetes</t>
  </si>
  <si>
    <t>Gasteromycetes</t>
  </si>
  <si>
    <t>Lycoperdales</t>
  </si>
  <si>
    <t>Tulostomatales</t>
  </si>
  <si>
    <t>Podaxales</t>
  </si>
  <si>
    <t>Hymenogastrales</t>
  </si>
  <si>
    <t>Phallales</t>
  </si>
  <si>
    <t>Nidulariales</t>
  </si>
  <si>
    <t>Puffballs and Earthstars</t>
  </si>
  <si>
    <t>Stalked Puffbals</t>
  </si>
  <si>
    <t>Gastroid Agarics</t>
  </si>
  <si>
    <t>False Truffles</t>
  </si>
  <si>
    <t>Stinkhorns</t>
  </si>
  <si>
    <t>Bird's Nest Fungi</t>
  </si>
  <si>
    <t>Ascomycotina</t>
  </si>
  <si>
    <t>Discomycetes</t>
  </si>
  <si>
    <t>Basidiomycotina</t>
  </si>
  <si>
    <t>Pezizles</t>
  </si>
  <si>
    <t>Morchellaceae</t>
  </si>
  <si>
    <t>Helvellceae</t>
  </si>
  <si>
    <t>Pezizaceae</t>
  </si>
  <si>
    <t>Morels and Allies</t>
  </si>
  <si>
    <t>False Morels and Elfin Saddles</t>
  </si>
  <si>
    <t>Cup Fungi</t>
  </si>
  <si>
    <t>Tuberales</t>
  </si>
  <si>
    <t>Truffles</t>
  </si>
  <si>
    <t>Helotiales</t>
  </si>
  <si>
    <t>Earth Tongues</t>
  </si>
  <si>
    <t>Pyrenomycetes</t>
  </si>
  <si>
    <t>Flask Fungi</t>
  </si>
  <si>
    <t>Division</t>
  </si>
  <si>
    <t>Class</t>
  </si>
  <si>
    <t>Order</t>
  </si>
  <si>
    <t>Div</t>
  </si>
  <si>
    <t>Hygrophoraseae</t>
  </si>
  <si>
    <t>Div/Class/Order</t>
  </si>
  <si>
    <t>Sharp Scaly Pholiota</t>
  </si>
  <si>
    <t>Polyporaceae</t>
  </si>
  <si>
    <t>Lycoperdaceae</t>
  </si>
  <si>
    <t>Tremallalaceae</t>
  </si>
  <si>
    <t>Phallaleae</t>
  </si>
  <si>
    <t>Helatialeceae</t>
  </si>
  <si>
    <t>Tuberaleceae</t>
  </si>
  <si>
    <t>Hymenogastraleceae</t>
  </si>
  <si>
    <t>Nidularialeceae</t>
  </si>
  <si>
    <t>Podaxaleceae</t>
  </si>
  <si>
    <t>Tulostomataleceae</t>
  </si>
  <si>
    <t>Sphaeriales</t>
  </si>
  <si>
    <t>Sphaerialeceae</t>
  </si>
  <si>
    <t>Zznosuchthingceae</t>
  </si>
  <si>
    <t>No such thing</t>
  </si>
  <si>
    <t>Oak Conk (Mustard Yellow Polypore</t>
  </si>
  <si>
    <t>Common Grouping</t>
  </si>
  <si>
    <t>Master Seq</t>
  </si>
  <si>
    <t>Polypores and Bracket Fungi</t>
  </si>
  <si>
    <t>Sunny SideUp</t>
  </si>
  <si>
    <t>Bolbitius vitellinus</t>
  </si>
  <si>
    <t>Tinder Conk</t>
  </si>
  <si>
    <t>Fomes fomentarius</t>
  </si>
  <si>
    <t>Grisette</t>
  </si>
  <si>
    <t>Amanita vaginata</t>
  </si>
  <si>
    <t>Deer Mushroom</t>
  </si>
  <si>
    <t>Pluteus cervinus</t>
  </si>
  <si>
    <t>NOTE:  orderiing of Division, Class, Order and Family as per "Mushrooms Demystified" by David Arora</t>
  </si>
  <si>
    <t>Deceiver (Lackluster Laccaria)</t>
  </si>
  <si>
    <t>Porphyry Death Cap (Bbooted Amanita)</t>
  </si>
  <si>
    <t>Pink Waxycap (Reddening Waxgill)</t>
  </si>
  <si>
    <t>Funnelcaps (Giant Leucopax)</t>
  </si>
  <si>
    <t>Smooth Cap Parasol (Smooth Lepiota)</t>
  </si>
  <si>
    <t>Fairy Ring (Scotch Bonnet)</t>
  </si>
  <si>
    <t>Smoky Waxgill (Goat Wayxcap)</t>
  </si>
  <si>
    <t>(updated July 5, 2013</t>
  </si>
  <si>
    <t>NOTE:  Column A must be in alphabetical order</t>
  </si>
  <si>
    <t>Order/Family sequencing based upon index in "Mushroom Demystified" by David Arora</t>
  </si>
  <si>
    <t>Collybia acervata</t>
  </si>
  <si>
    <t>Clustered Collybia</t>
  </si>
  <si>
    <t>HBV - Horse Barn Valley</t>
  </si>
  <si>
    <t>Grouping Common Name</t>
  </si>
  <si>
    <t>Frosted Rosette</t>
  </si>
  <si>
    <t>Blue Grey Blister</t>
  </si>
  <si>
    <t>Beaded Rosette</t>
  </si>
  <si>
    <t>Powdered Rosette</t>
  </si>
  <si>
    <t>Black Eyed Rosette</t>
  </si>
  <si>
    <t>Grey Eyed Frost</t>
  </si>
  <si>
    <t>Bordered Frost</t>
  </si>
  <si>
    <t>Ground Frost</t>
  </si>
  <si>
    <t>Fine Rock Wool</t>
  </si>
  <si>
    <t>Butterfly Scale</t>
  </si>
  <si>
    <t>Pink-Eyed Rockbright</t>
  </si>
  <si>
    <t>Black-Eyed Rockbright</t>
  </si>
  <si>
    <t>Chalk Bush</t>
  </si>
  <si>
    <t>Chocolate Chip</t>
  </si>
  <si>
    <t>Grand Foam</t>
  </si>
  <si>
    <t>Eyed Foam</t>
  </si>
  <si>
    <t>Peppered Rocktripe</t>
  </si>
  <si>
    <t xml:space="preserve">Hairy Navel </t>
  </si>
  <si>
    <t>Blistered Rocktripe</t>
  </si>
  <si>
    <t>Emery Rocktripe</t>
  </si>
  <si>
    <t>Petalled Rocktripe</t>
  </si>
  <si>
    <t>Punctured Rocktripe</t>
  </si>
  <si>
    <t>Frosted Rocktripe</t>
  </si>
  <si>
    <t>Bristly Beard</t>
  </si>
  <si>
    <t>Questionable Rockfrog</t>
  </si>
  <si>
    <t>Salted Rockfrog</t>
  </si>
  <si>
    <t>Variable Rockfrog</t>
  </si>
  <si>
    <t>Elegant Orange</t>
  </si>
  <si>
    <t>Alectoria imshaugii</t>
  </si>
  <si>
    <t>Bryoria capillaris</t>
  </si>
  <si>
    <t>Bryoria fremontii</t>
  </si>
  <si>
    <t>Bryoria fuscescens</t>
  </si>
  <si>
    <t>Bryoria psuedofuscescens</t>
  </si>
  <si>
    <t>Catapyrenium squamulosum</t>
  </si>
  <si>
    <t>Cetraria ericetorum</t>
  </si>
  <si>
    <t>Chaenotheca gracilenta</t>
  </si>
  <si>
    <t>Cladina arbuscula</t>
  </si>
  <si>
    <t>Cladina mitis</t>
  </si>
  <si>
    <t>Cladonia acuminata</t>
  </si>
  <si>
    <t>Cladonia bacilliformis</t>
  </si>
  <si>
    <t>Cladonia botrytes</t>
  </si>
  <si>
    <t>Cladonia cariosa</t>
  </si>
  <si>
    <t>Cladonia carneola</t>
  </si>
  <si>
    <t>Cladonia cenotea</t>
  </si>
  <si>
    <t>Cladonia cervicornis</t>
  </si>
  <si>
    <t>Cladonia chlorophaea</t>
  </si>
  <si>
    <t>Cladonia coniocraea</t>
  </si>
  <si>
    <t>Cladonia cornuta</t>
  </si>
  <si>
    <t>Cladonia crispata</t>
  </si>
  <si>
    <t>Cladonia deformis</t>
  </si>
  <si>
    <t>Cladonia dimorpha</t>
  </si>
  <si>
    <t>Cladonia ecmocyna</t>
  </si>
  <si>
    <t>Cladonia fimbriata</t>
  </si>
  <si>
    <t>Cladonia gracilis</t>
  </si>
  <si>
    <t>Cladonia macilenta (bacillaris)</t>
  </si>
  <si>
    <t>Cladonia macrophyllodes</t>
  </si>
  <si>
    <t>Cladonia merochlorophaea</t>
  </si>
  <si>
    <t>Cladonia metacorallifera</t>
  </si>
  <si>
    <t>Cladonia multiphormis</t>
  </si>
  <si>
    <t>Cladonia norvegica</t>
  </si>
  <si>
    <t>Cladonia ochrochlora</t>
  </si>
  <si>
    <t>Cladonia phyllophora</t>
  </si>
  <si>
    <t>Cladonia pleurota</t>
  </si>
  <si>
    <t>Cladonia rei</t>
  </si>
  <si>
    <t>Cladonia pyxidata</t>
  </si>
  <si>
    <t>Cladonia squamosa</t>
  </si>
  <si>
    <t>Cladonia subulata</t>
  </si>
  <si>
    <t>Cladonia sulphurina</t>
  </si>
  <si>
    <t>Cladonia umbricola</t>
  </si>
  <si>
    <t>Cladonia verticillata</t>
  </si>
  <si>
    <t>Cladonia verruculosa</t>
  </si>
  <si>
    <t>Coleocaulon aculeatum</t>
  </si>
  <si>
    <t>Hypogymnia austerodes</t>
  </si>
  <si>
    <t>Hypogymnia imshaugii</t>
  </si>
  <si>
    <t>Hypogymnica metaphysodes</t>
  </si>
  <si>
    <t>Hypogymnia occidentalis</t>
  </si>
  <si>
    <t>Leptogium lichenoides</t>
  </si>
  <si>
    <t>Melanelia disjuncta</t>
  </si>
  <si>
    <t>Melanelia elegantula</t>
  </si>
  <si>
    <t>Melanelia exasperatula</t>
  </si>
  <si>
    <t>Melanelia panniformus</t>
  </si>
  <si>
    <t>Melanelia sorediata</t>
  </si>
  <si>
    <t>Melanelia stygia</t>
  </si>
  <si>
    <t>Melanelia subargentifera</t>
  </si>
  <si>
    <t>Melanelia tominii</t>
  </si>
  <si>
    <t>Nephroma bellum</t>
  </si>
  <si>
    <t>Nephroma helveticum</t>
  </si>
  <si>
    <t>Nephroma parile</t>
  </si>
  <si>
    <t>Parmelia fraudans</t>
  </si>
  <si>
    <t>Parmelia saxatilis</t>
  </si>
  <si>
    <t>Peltigera apthosa</t>
  </si>
  <si>
    <t>Peltigera canina</t>
  </si>
  <si>
    <t>Peltigera cinnamomea</t>
  </si>
  <si>
    <t>Peltigera degenii</t>
  </si>
  <si>
    <t>Peltigera didactyla</t>
  </si>
  <si>
    <t>Peltigera evansiana</t>
  </si>
  <si>
    <t>Peltigera leucophebia</t>
  </si>
  <si>
    <t>Peltigera malacea</t>
  </si>
  <si>
    <t>Peltigera membranacea</t>
  </si>
  <si>
    <t>Peltigera ponojensis</t>
  </si>
  <si>
    <t>Peltigera praetextata</t>
  </si>
  <si>
    <t>Peltigera rufescens</t>
  </si>
  <si>
    <t>Peltigera venosa</t>
  </si>
  <si>
    <t>Phaeophyscia orbicularis</t>
  </si>
  <si>
    <t>Phaeophyscia sciastra</t>
  </si>
  <si>
    <t>Physcia biziana</t>
  </si>
  <si>
    <t>Physcia caesia</t>
  </si>
  <si>
    <t>Physcia callosa</t>
  </si>
  <si>
    <t>Physcia dubia</t>
  </si>
  <si>
    <t>Physcia phaea</t>
  </si>
  <si>
    <t>Scaly Pholiota</t>
  </si>
  <si>
    <t>Pholiota squarrosa</t>
  </si>
  <si>
    <t>Pholiota squarrosoides</t>
  </si>
  <si>
    <t>Coritnarius</t>
  </si>
  <si>
    <t>Coritnarius spp</t>
  </si>
  <si>
    <t>Poison Paxillus</t>
  </si>
  <si>
    <t>Paxillus involutus</t>
  </si>
  <si>
    <t>Cortinarius caperatus</t>
  </si>
  <si>
    <t>Gypsy Mushroom</t>
  </si>
  <si>
    <t>Slimy Spike-cap</t>
  </si>
  <si>
    <t>Gomphidius glutinosus</t>
  </si>
  <si>
    <r>
      <t>Gomphidius subroseus</t>
    </r>
    <r>
      <rPr>
        <sz val="10"/>
        <color indexed="8"/>
        <rFont val="Arial"/>
        <family val="2"/>
      </rPr>
      <t> </t>
    </r>
  </si>
  <si>
    <t>Rosy Gomphidius</t>
  </si>
  <si>
    <t>Hypholoma fasciculare</t>
  </si>
  <si>
    <t>Sulphur Tuft</t>
  </si>
  <si>
    <t>Shaggy Mane</t>
  </si>
  <si>
    <t>Coprinus comatus</t>
  </si>
  <si>
    <t>Coprinellus micaceus</t>
  </si>
  <si>
    <t>Glistening Inky Cap</t>
  </si>
  <si>
    <t>King Bolete</t>
  </si>
  <si>
    <t>Boletus edulis</t>
  </si>
  <si>
    <t>Suillus brevipes</t>
  </si>
  <si>
    <t>Short-stemmed Slippery Jack</t>
  </si>
  <si>
    <t>Douglas Fir Suillus</t>
  </si>
  <si>
    <t>Suillus caerulescens</t>
  </si>
  <si>
    <t>Suillus grevillei</t>
  </si>
  <si>
    <t>Tamarack Jack (Larch Bolete)</t>
  </si>
  <si>
    <r>
      <t>Suillus tomentosus</t>
    </r>
    <r>
      <rPr>
        <sz val="10"/>
        <color indexed="8"/>
        <rFont val="Arial"/>
        <family val="2"/>
      </rPr>
      <t> </t>
    </r>
  </si>
  <si>
    <t>Blue-Staining Slippery Jack</t>
  </si>
  <si>
    <t>Suillus umbonatus</t>
  </si>
  <si>
    <t>Peaked Slippery Jack</t>
  </si>
  <si>
    <t>Suillus ochraceoroseus</t>
  </si>
  <si>
    <t>Rosy Larch Bolete</t>
  </si>
  <si>
    <t>Suillus aeruginascens</t>
  </si>
  <si>
    <t>Grayish Larch Bolete</t>
  </si>
  <si>
    <t>Northern Rough Stem</t>
  </si>
  <si>
    <t>Leccinum boreale</t>
  </si>
  <si>
    <t>Leccinum insigne</t>
  </si>
  <si>
    <t>Lake's Bolete (Western Painted Bolete)</t>
  </si>
  <si>
    <t>Ganoderma spp</t>
  </si>
  <si>
    <t>Lacquered Bracket Fungi</t>
  </si>
  <si>
    <t>Sulphur Shelf (Chicken of the Woods)</t>
  </si>
  <si>
    <t>Hericium ramosum</t>
  </si>
  <si>
    <t>Branched Hericium</t>
  </si>
  <si>
    <t>Hydnum repandum</t>
  </si>
  <si>
    <t>Hedgehog Mushroom</t>
  </si>
  <si>
    <t>Sarcodon imbricatus</t>
  </si>
  <si>
    <t>Scaly Hedgehog</t>
  </si>
  <si>
    <t>Hydnellum aurantiacum</t>
  </si>
  <si>
    <t>Orange Tooth Fungi</t>
  </si>
  <si>
    <t>Clavariadelphus truncatus</t>
  </si>
  <si>
    <t>Truncated Club Coral</t>
  </si>
  <si>
    <t>Clavaria spp</t>
  </si>
  <si>
    <t>Ramaria spp</t>
  </si>
  <si>
    <t>Branched Corals</t>
  </si>
  <si>
    <t>Smooth Club Corals</t>
  </si>
  <si>
    <t>Morchella elata</t>
  </si>
  <si>
    <t>Black Morel</t>
  </si>
  <si>
    <t>Morchella esculenta</t>
  </si>
  <si>
    <t>Yellow Morel</t>
  </si>
  <si>
    <t>False Morel</t>
  </si>
  <si>
    <t>Gyromitra spp</t>
  </si>
  <si>
    <t>Insidious Gomphidius (Clustered Gomphidius)</t>
  </si>
  <si>
    <t xml:space="preserve">Leccinum aurantiacum </t>
  </si>
  <si>
    <t>Train Wrecker (Scaly Lentinus)</t>
  </si>
  <si>
    <t>Neolentinus lepideus (formerly Lentinus lepideus</t>
  </si>
  <si>
    <t>Hebeloma crustuliniforme</t>
  </si>
  <si>
    <t>Leucopaxillus gentianeus</t>
  </si>
  <si>
    <t>Gymnopus dryophilus (formerly Collybia dryophila)</t>
  </si>
  <si>
    <t>Neolentinus ponderosus (formerly Lentinus ponderosus</t>
  </si>
  <si>
    <t>Physconia distorta</t>
  </si>
  <si>
    <t>Physconia enterothaxa</t>
  </si>
  <si>
    <t>Physconia muscigena</t>
  </si>
  <si>
    <t>Physconia perisidiosa</t>
  </si>
  <si>
    <t>Pseudephebe pubescens</t>
  </si>
  <si>
    <t>Psora nipponica</t>
  </si>
  <si>
    <t>Rhizoplaca chrysoleuca</t>
  </si>
  <si>
    <t>Rhizoplaca melanophthalma</t>
  </si>
  <si>
    <t>Ramalina polinaria</t>
  </si>
  <si>
    <t>Solorina crocea</t>
  </si>
  <si>
    <t>Stereocaulon grande</t>
  </si>
  <si>
    <t>Stereocaulon tomentosum</t>
  </si>
  <si>
    <t>Umbilicaria deusta</t>
  </si>
  <si>
    <t>Umbilicaria hirsuta</t>
  </si>
  <si>
    <t>Umbilicaria hyperborea</t>
  </si>
  <si>
    <t>Umbilicaria phaea</t>
  </si>
  <si>
    <t>Umbilicaria polyphylla</t>
  </si>
  <si>
    <t>Umbilicaria torrefacta</t>
  </si>
  <si>
    <t>Umbilicaria vellea</t>
  </si>
  <si>
    <t>Usnea hirta</t>
  </si>
  <si>
    <t xml:space="preserve">Vulpicida Canadensis </t>
  </si>
  <si>
    <t>Xanthoparmelia cumberlandia</t>
  </si>
  <si>
    <t>Anise Swallowtail</t>
  </si>
  <si>
    <t>Papilio zelicaon</t>
  </si>
  <si>
    <t>Hoary Anglewing (Hoary Comma)</t>
  </si>
  <si>
    <t>Polygonia faunus</t>
  </si>
  <si>
    <t>Green Comma</t>
  </si>
  <si>
    <t>Amanita porphyry</t>
  </si>
  <si>
    <t>Honey Mushroom (Root Rotter)</t>
  </si>
  <si>
    <t>Armillaria mellea</t>
  </si>
  <si>
    <t>Hygrophorus aureus</t>
  </si>
  <si>
    <t>Golden Waxgill</t>
  </si>
  <si>
    <t>Leucoagaricus naucinus</t>
  </si>
  <si>
    <t>Marasmius oreades</t>
  </si>
  <si>
    <t>Pleurotus ostreatus</t>
  </si>
  <si>
    <t>Oyster Mushroom</t>
  </si>
  <si>
    <r>
      <t>Pleurocybella porrigens</t>
    </r>
    <r>
      <rPr>
        <sz val="10"/>
        <color indexed="8"/>
        <rFont val="Arial"/>
        <family val="2"/>
      </rPr>
      <t> </t>
    </r>
  </si>
  <si>
    <t>Angel Wings</t>
  </si>
  <si>
    <t>Leucopaxillus giganteus</t>
  </si>
  <si>
    <t>Hygrophorus erubescens</t>
  </si>
  <si>
    <t>Hygrophorus speciosus</t>
  </si>
  <si>
    <t>Larch Waxycap</t>
  </si>
  <si>
    <t>Hygrophorus camarophyllus</t>
  </si>
  <si>
    <t>Gomphus floccosus</t>
  </si>
  <si>
    <t>Scaly Chanterelle</t>
  </si>
  <si>
    <t>Laccaria laccata</t>
  </si>
  <si>
    <t>Lactarius deliciosus</t>
  </si>
  <si>
    <t>Safron Milkcap</t>
  </si>
  <si>
    <t>Lactarius rubrilacteus</t>
  </si>
  <si>
    <t>Bleeding Milkcap (Red-Juice Milkycap)</t>
  </si>
  <si>
    <t>Lactarius rufus</t>
  </si>
  <si>
    <t>Red Hot Milkcap</t>
  </si>
  <si>
    <t>Lactarius scrobiculatus</t>
  </si>
  <si>
    <t>Spotstock</t>
  </si>
  <si>
    <t>Lactarius torminosus</t>
  </si>
  <si>
    <t>Woolly Milkcap (Powderpuff Milkcap)</t>
  </si>
  <si>
    <t>Smooth lepiota</t>
  </si>
  <si>
    <t>Lepiota naucina</t>
  </si>
  <si>
    <t>False Funnelcap</t>
  </si>
  <si>
    <t>Agaricus augustus</t>
  </si>
  <si>
    <t>The Prince</t>
  </si>
  <si>
    <t>Agaricus bitorquis</t>
  </si>
  <si>
    <t>Spring Agricus (common button mushroom)</t>
  </si>
  <si>
    <t>Meadow Mushroom</t>
  </si>
  <si>
    <t>Agaricus campestris</t>
  </si>
  <si>
    <t>Agaricus silvicola</t>
  </si>
  <si>
    <t>Wood Mushroom</t>
  </si>
  <si>
    <t>Northern Russula</t>
  </si>
  <si>
    <t>Russula lutea (borealis)</t>
  </si>
  <si>
    <t>Cascade Russula</t>
  </si>
  <si>
    <t>Russula cascadensis</t>
  </si>
  <si>
    <t>Greying Russula</t>
  </si>
  <si>
    <t>Russula decolorans</t>
  </si>
  <si>
    <t>Soft White Russula</t>
  </si>
  <si>
    <t>Xanthoparmelia plittii</t>
  </si>
  <si>
    <t>Xanthoparmelia wyomingica</t>
  </si>
  <si>
    <t>Xanthoria elegans</t>
  </si>
  <si>
    <t>HBV</t>
  </si>
  <si>
    <t>Shiny Horsehair</t>
  </si>
  <si>
    <t>Brittle Horsehair</t>
  </si>
  <si>
    <t>Bryoria glabra</t>
  </si>
  <si>
    <t>Bryoria lanestris</t>
  </si>
  <si>
    <t>Spangled Horsehair</t>
  </si>
  <si>
    <t>Bryoria simplicior</t>
  </si>
  <si>
    <t>Rock Brown</t>
  </si>
  <si>
    <t>Cetraria commixta</t>
  </si>
  <si>
    <t>Toy Soldiers</t>
  </si>
  <si>
    <t>Cladonia bellidiflora</t>
  </si>
  <si>
    <t>(updated March 19, 2010)</t>
  </si>
  <si>
    <t>Cricetidae</t>
  </si>
  <si>
    <t>Arvicolinae Arvocolini sp</t>
  </si>
  <si>
    <t>Voles, Lemmings, Muskrats</t>
  </si>
  <si>
    <t>2011 Checklist</t>
  </si>
  <si>
    <t>Pam</t>
  </si>
  <si>
    <t>Powdered Rock Frog</t>
  </si>
  <si>
    <t>Arctoparmelia incurva</t>
  </si>
  <si>
    <t>Forked Cladonia</t>
  </si>
  <si>
    <t>Cladonia furcata</t>
  </si>
  <si>
    <t>Limy Stippleback</t>
  </si>
  <si>
    <t>Northwest Stippleback</t>
  </si>
  <si>
    <t>Rock Stippleback</t>
  </si>
  <si>
    <t>Dermatocarpon miniata</t>
  </si>
  <si>
    <t>Dermatocarpon reticulatum</t>
  </si>
  <si>
    <t>Endocarpon pulvinatum</t>
  </si>
  <si>
    <t xml:space="preserve">Moss Shingle </t>
  </si>
  <si>
    <t>Fuscopannaria praetermissa</t>
  </si>
  <si>
    <t>Boreal Oakmoss</t>
  </si>
  <si>
    <t>Evernia mesomorpha</t>
  </si>
  <si>
    <t>Salted Starburst</t>
  </si>
  <si>
    <t>Imshaugia aleurites</t>
  </si>
  <si>
    <t>Black-Bottomed Rock Brown</t>
  </si>
  <si>
    <t>Melanelia hepatizon</t>
  </si>
  <si>
    <t>Alpine Foxtail</t>
  </si>
  <si>
    <t>Counts</t>
  </si>
  <si>
    <t>TOTAL ANIMALS</t>
  </si>
  <si>
    <t>TOTAL PLANTS</t>
  </si>
  <si>
    <t>Nodobryoria subdivergens</t>
  </si>
  <si>
    <t>Peltigera neopolydactyla</t>
  </si>
  <si>
    <t>Starburst Shadow</t>
  </si>
  <si>
    <t>Phaeophyscia endococcina</t>
  </si>
  <si>
    <t>Xanthomendoza fulva</t>
  </si>
  <si>
    <t>Xanthomendoza montana</t>
  </si>
  <si>
    <t>Vespertilionidae</t>
  </si>
  <si>
    <t>Silver-haired Bat</t>
  </si>
  <si>
    <t>Lasionycteris noctivagans</t>
  </si>
  <si>
    <t>Shrew sp.</t>
  </si>
  <si>
    <t>Vole sp.</t>
  </si>
  <si>
    <t>Soricidae</t>
  </si>
  <si>
    <t>Shrews</t>
  </si>
  <si>
    <t>Soricidae sp</t>
  </si>
  <si>
    <t>Canadian Wildrye</t>
  </si>
  <si>
    <t>Elymus canadensis</t>
  </si>
  <si>
    <t>Hair Bentgrass</t>
  </si>
  <si>
    <t>Alder-leaved Buckthorn</t>
  </si>
  <si>
    <t>Rhamnus alniflora</t>
  </si>
  <si>
    <t>Rhamnaceae</t>
  </si>
  <si>
    <t xml:space="preserve">inc </t>
  </si>
  <si>
    <t>Naked Broomrape</t>
  </si>
  <si>
    <t>Orabache uniflora</t>
  </si>
  <si>
    <t>Orobanchaceae</t>
  </si>
  <si>
    <t>Broomrape</t>
  </si>
  <si>
    <t>Agrostis Scabra</t>
  </si>
  <si>
    <t>Nodding Woodreed</t>
  </si>
  <si>
    <t>Cinna Latifolia</t>
  </si>
  <si>
    <t>Fringed Brome</t>
  </si>
  <si>
    <t>Bromus ciliatus</t>
  </si>
  <si>
    <t>Western Fescue</t>
  </si>
  <si>
    <t>(updated Feb 16, 2012)</t>
  </si>
  <si>
    <t>Little Ricegrass</t>
  </si>
  <si>
    <t>Piptatherum exiguum</t>
  </si>
  <si>
    <t>Alaska Oniongrass</t>
  </si>
  <si>
    <t>Melica Subulata</t>
  </si>
  <si>
    <t>Wheelers Bluegrass</t>
  </si>
  <si>
    <t>Poa whelleri</t>
  </si>
  <si>
    <t>Northwestern Sedge</t>
  </si>
  <si>
    <t>Carex concinnoides</t>
  </si>
  <si>
    <t>Common Spike-Rush</t>
  </si>
  <si>
    <t>Eleocharis Palustris</t>
  </si>
  <si>
    <t>Festuca occidentalis</t>
  </si>
  <si>
    <t>Hard Fescue</t>
  </si>
  <si>
    <t>Festuca trachyphylla</t>
  </si>
  <si>
    <t>Black Scaled Sedge</t>
  </si>
  <si>
    <t>Carex atrosquama</t>
  </si>
  <si>
    <t>Soft Leaved Sedge</t>
  </si>
  <si>
    <t>Carex disperma</t>
  </si>
  <si>
    <t>(updated Feb 1, 2012)</t>
  </si>
  <si>
    <t>Ross's Sedge</t>
  </si>
  <si>
    <t>Cyperaceae</t>
  </si>
  <si>
    <t>Carex rossii</t>
  </si>
  <si>
    <t>Duckweed</t>
  </si>
  <si>
    <t>Lemna minor</t>
  </si>
  <si>
    <t>Lemnaceae</t>
  </si>
  <si>
    <t>Bitter Bone</t>
  </si>
  <si>
    <t>Hypogymnia bitteri</t>
  </si>
  <si>
    <t>Northern Saw-whet Owl</t>
  </si>
  <si>
    <t>Aegolius acadicus </t>
  </si>
  <si>
    <t>Rough-legged Hawk</t>
  </si>
  <si>
    <t>Buteo lagopus</t>
  </si>
  <si>
    <t>Water Plantain</t>
  </si>
  <si>
    <t>Alisma plantago-aquatica</t>
  </si>
  <si>
    <t>Three-Spot Mariposa Lily</t>
  </si>
  <si>
    <t>Calochortus apiculatus</t>
  </si>
  <si>
    <t>Sagebrush Mariposa Lily</t>
  </si>
  <si>
    <t>Calochortus macrocarpus</t>
  </si>
  <si>
    <t>Nodding Onion</t>
  </si>
  <si>
    <t>Allium cernuum</t>
  </si>
  <si>
    <t>Yellow Bells</t>
  </si>
  <si>
    <t>Fritillaria pudica</t>
  </si>
  <si>
    <t>Tiger Lily</t>
  </si>
  <si>
    <t>Wood Lily</t>
  </si>
  <si>
    <t>Lilium philadelphicum</t>
  </si>
  <si>
    <t>Clasping Twisted Stalk</t>
  </si>
  <si>
    <t>Clintonia uniflora</t>
  </si>
  <si>
    <t>Yellow Glacier Lily</t>
  </si>
  <si>
    <t>Erythronium grandiflorum</t>
  </si>
  <si>
    <t>Indian Hellebore</t>
  </si>
  <si>
    <t>Veratrum viride</t>
  </si>
  <si>
    <t>Bronze Bells</t>
  </si>
  <si>
    <t>Stenanthium occidentale</t>
  </si>
  <si>
    <t>Zigadenus elegans</t>
  </si>
  <si>
    <t>Zigadenus venenosus</t>
  </si>
  <si>
    <t>Yellow Coralroot</t>
  </si>
  <si>
    <t>Spotted Coralroot</t>
  </si>
  <si>
    <t>Striped Coralroot</t>
  </si>
  <si>
    <t>Corallorhiza striata</t>
  </si>
  <si>
    <t>Mountain Ladyslipper</t>
  </si>
  <si>
    <t>Cypripedium montanum</t>
  </si>
  <si>
    <t>Fairyslipper</t>
  </si>
  <si>
    <t>Calypso bulbosa</t>
  </si>
  <si>
    <t>White Bog Orchid</t>
  </si>
  <si>
    <t>Platanthera dilatata</t>
  </si>
  <si>
    <t>Rattlesnake Plantain</t>
  </si>
  <si>
    <t>Listera cordata</t>
  </si>
  <si>
    <t>Stinging Nettle</t>
  </si>
  <si>
    <t>Urtica dioica</t>
  </si>
  <si>
    <t>Common Plantain</t>
  </si>
  <si>
    <t>Plantago major</t>
  </si>
  <si>
    <t>Comandra umbellata</t>
  </si>
  <si>
    <t>Fragile Sour Weed</t>
  </si>
  <si>
    <t>Rumex acetosella</t>
  </si>
  <si>
    <t>Sulphur Buckwheat</t>
  </si>
  <si>
    <t>Water Smartweed</t>
  </si>
  <si>
    <t>Western Spring Beauty</t>
  </si>
  <si>
    <t>Claytonia lanceolata</t>
  </si>
  <si>
    <t>Field Chickweed</t>
  </si>
  <si>
    <t>Cerastium arvense</t>
  </si>
  <si>
    <t>Silene noctiflora</t>
  </si>
  <si>
    <t>Upland Larkspur</t>
  </si>
  <si>
    <t>Delphinium nuttallianum</t>
  </si>
  <si>
    <t>Meadow Buttercup</t>
  </si>
  <si>
    <t>Ranunculus acris</t>
  </si>
  <si>
    <t>Blue Clematis</t>
  </si>
  <si>
    <t>Clematis occidentalis</t>
  </si>
  <si>
    <t>Baneberry</t>
  </si>
  <si>
    <t>Actaea rubra</t>
  </si>
  <si>
    <t>Anemone multifida</t>
  </si>
  <si>
    <t>Ranunculus aquatilis</t>
  </si>
  <si>
    <t>Arabis drummondii</t>
  </si>
  <si>
    <t>Field Mustard</t>
  </si>
  <si>
    <t>Brassica campestris</t>
  </si>
  <si>
    <t>Prairie Pepper-Grass</t>
  </si>
  <si>
    <t>Lepidium densiflorum</t>
  </si>
  <si>
    <t>Lance-leaved Stonecrop</t>
  </si>
  <si>
    <t>Sedum lanceolatum</t>
  </si>
  <si>
    <t>One-leaved Foamflower</t>
  </si>
  <si>
    <t>Small-flowered Woodland Star</t>
  </si>
  <si>
    <t>Spotted Saxifrage</t>
  </si>
  <si>
    <t>Wild Strawberry</t>
  </si>
  <si>
    <t>Fragaria virginiana</t>
  </si>
  <si>
    <t>Geum triflorum</t>
  </si>
  <si>
    <t>Large-leaved Avens</t>
  </si>
  <si>
    <t>Geum macrophyllum</t>
  </si>
  <si>
    <t>Marsh Cinquefoil</t>
  </si>
  <si>
    <t>Potentilla palustris</t>
  </si>
  <si>
    <t>Graceful Cinquefoil</t>
  </si>
  <si>
    <t>Potentilla gracilis</t>
  </si>
  <si>
    <t>Diverse-leaved Cinquefoil</t>
  </si>
  <si>
    <t>Potentilla diversifolia</t>
  </si>
  <si>
    <t>Alfalfa</t>
  </si>
  <si>
    <t>Black Medick</t>
  </si>
  <si>
    <t>Medicago lupulina</t>
  </si>
  <si>
    <t>White Sweet-Clover</t>
  </si>
  <si>
    <t>Melilotus alba</t>
  </si>
  <si>
    <t>Red Clover</t>
  </si>
  <si>
    <t>Silky Lupine</t>
  </si>
  <si>
    <t>Lupinus sericeus</t>
  </si>
  <si>
    <t>Vicia americana</t>
  </si>
  <si>
    <t>Lathyrus nevadensis</t>
  </si>
  <si>
    <t>Yellow Hedysarum</t>
  </si>
  <si>
    <t>Hedysarum sulphurescens</t>
  </si>
  <si>
    <t>Timber Milk-vetch</t>
  </si>
  <si>
    <t>Astragalus miser</t>
  </si>
  <si>
    <t>Viola glabella</t>
  </si>
  <si>
    <t>Round-leaved Violet</t>
  </si>
  <si>
    <t>Viola orbiculata</t>
  </si>
  <si>
    <t>Canada Violet</t>
  </si>
  <si>
    <t>Viola canadensis</t>
  </si>
  <si>
    <t>Viola adunca</t>
  </si>
  <si>
    <t>Viola palustris</t>
  </si>
  <si>
    <t>Fireweed</t>
  </si>
  <si>
    <t>Epilobium angustifolium</t>
  </si>
  <si>
    <t>Wild Sarasaparilla</t>
  </si>
  <si>
    <t>Aralia nudicaulis</t>
  </si>
  <si>
    <t>Cow Parsnip</t>
  </si>
  <si>
    <t>Heracleum lanatum</t>
  </si>
  <si>
    <t>Water Hemlock</t>
  </si>
  <si>
    <t>Douglas Water Hemlock</t>
  </si>
  <si>
    <t>Cicuta douglasii</t>
  </si>
  <si>
    <t>Mountain Sweet Cicely</t>
  </si>
  <si>
    <t>Lomatium dissectum</t>
  </si>
  <si>
    <t>Lomatium macrocarpum</t>
  </si>
  <si>
    <t>Lomatium triternatum</t>
  </si>
  <si>
    <t>Angelica arguta</t>
  </si>
  <si>
    <t>Bunchberry</t>
  </si>
  <si>
    <t>Cornus canadensis</t>
  </si>
  <si>
    <t>Green Wintergreen</t>
  </si>
  <si>
    <t>Pink Wintergreen</t>
  </si>
  <si>
    <t>Pyrola asarifolia</t>
  </si>
  <si>
    <t>Single Delight</t>
  </si>
  <si>
    <t>One-sided Wintergreen</t>
  </si>
  <si>
    <t>Orthilia secunda</t>
  </si>
  <si>
    <t>Pterospora andromedea</t>
  </si>
  <si>
    <t>White-veined Wintergreen</t>
  </si>
  <si>
    <t>Pyrola picta</t>
  </si>
  <si>
    <t>Few-flowered Shooting Star</t>
  </si>
  <si>
    <t>Dodecatheon pulchellum</t>
  </si>
  <si>
    <t>Northern Gentian</t>
  </si>
  <si>
    <t>Spreading Dogbane</t>
  </si>
  <si>
    <t>Apocynum androsaemifolium</t>
  </si>
  <si>
    <t>Hemp Dogbane</t>
  </si>
  <si>
    <t>Apocynum cannabinum</t>
  </si>
  <si>
    <t>Spreading Phlox</t>
  </si>
  <si>
    <t>Phlox diffusa</t>
  </si>
  <si>
    <t>Silverleaf Phacelia</t>
  </si>
  <si>
    <t>Phacelia hastata</t>
  </si>
  <si>
    <t>Silky Phacelia</t>
  </si>
  <si>
    <t>Phacelia sericea</t>
  </si>
  <si>
    <t>Thread-leaved Phacelia</t>
  </si>
  <si>
    <t>Phacelia linearis</t>
  </si>
  <si>
    <t>Mertensia longiflora</t>
  </si>
  <si>
    <t>Cynoglossum officinale</t>
  </si>
  <si>
    <t>Echium vulgare</t>
  </si>
  <si>
    <t>Western Stickseed</t>
  </si>
  <si>
    <t>Lappula redowskii</t>
  </si>
  <si>
    <t>Lemonweed</t>
  </si>
  <si>
    <t>Lithospermum ruderale</t>
  </si>
  <si>
    <t>Mentha arvensis</t>
  </si>
  <si>
    <t>Marsh Skullcap</t>
  </si>
  <si>
    <t>Scutellaria galericulata</t>
  </si>
  <si>
    <t>Stachys palustris</t>
  </si>
  <si>
    <t>Common Red Paintbrush</t>
  </si>
  <si>
    <t>Pedicularis bracteosa</t>
  </si>
  <si>
    <t>Sickletop Lousewort</t>
  </si>
  <si>
    <t>Pedicularis racemosa</t>
  </si>
  <si>
    <t>Coil-beaked Lousewort</t>
  </si>
  <si>
    <t>Pedicularis contorta</t>
  </si>
  <si>
    <t>Collinsia parviflora</t>
  </si>
  <si>
    <t>American Brooklime</t>
  </si>
  <si>
    <t>Veronica americana</t>
  </si>
  <si>
    <t>Yellow Penstemon</t>
  </si>
  <si>
    <t>Penstemon confertus</t>
  </si>
  <si>
    <t>Small-flowered Penstemon</t>
  </si>
  <si>
    <t>Penstemon procerus</t>
  </si>
  <si>
    <t>Penstemon albertinus</t>
  </si>
  <si>
    <t>Great Mullein</t>
  </si>
  <si>
    <t>Dalmatian Toadflax</t>
  </si>
  <si>
    <t>Eyebright</t>
  </si>
  <si>
    <t>Greater Bladderwort</t>
  </si>
  <si>
    <t>Northern Bedstraw</t>
  </si>
  <si>
    <t>Sweet-scented Bedstraw</t>
  </si>
  <si>
    <t>Common Harebell</t>
  </si>
  <si>
    <t>Campanula rotundifolia</t>
  </si>
  <si>
    <t>Short-beaked Agoseris</t>
  </si>
  <si>
    <t>Hieracium gracile</t>
  </si>
  <si>
    <t>Narrow-leaved Hawkweed</t>
  </si>
  <si>
    <t>Hieracium umbellatum</t>
  </si>
  <si>
    <t>Hieracium albiflorum</t>
  </si>
  <si>
    <t>Taraxacum officinale</t>
  </si>
  <si>
    <t>Perennial Sow-thistle</t>
  </si>
  <si>
    <t>Sonchus arvensis</t>
  </si>
  <si>
    <t>Yellow Salsify</t>
  </si>
  <si>
    <t>Tragopogon dubius</t>
  </si>
  <si>
    <t>Yarrow</t>
  </si>
  <si>
    <t>Achillea millefolium</t>
  </si>
  <si>
    <t>Shaggy Daisy</t>
  </si>
  <si>
    <t>Erigeron pumlius var. intermedius</t>
  </si>
  <si>
    <t>Showy Aster</t>
  </si>
  <si>
    <t>Oxeye Daisy</t>
  </si>
  <si>
    <t>Leucanthemum vulgare</t>
  </si>
  <si>
    <t>Heart-leaved Arnica</t>
  </si>
  <si>
    <t>Arnica cordifolia</t>
  </si>
  <si>
    <t>Orange Arnica</t>
  </si>
  <si>
    <t>Arnica fulgens</t>
  </si>
  <si>
    <t>Arrow-leaved Groundsel</t>
  </si>
  <si>
    <t>Senecio triangularis</t>
  </si>
  <si>
    <t>Streambank Butterweed</t>
  </si>
  <si>
    <t>Canada Goldenrod</t>
  </si>
  <si>
    <t>Solidago canadensis</t>
  </si>
  <si>
    <t>Spike Goldenrod</t>
  </si>
  <si>
    <t>Solidago spathulata</t>
  </si>
  <si>
    <t>Arrow-leaved Balsamroot</t>
  </si>
  <si>
    <t>Balsamorhiza sagittata</t>
  </si>
  <si>
    <t>Brown-eyed Susan</t>
  </si>
  <si>
    <t>Canada Thistle</t>
  </si>
  <si>
    <t>Cirsium arvense</t>
  </si>
  <si>
    <t>Bull Thistle</t>
  </si>
  <si>
    <t>Spotted Knapweed</t>
  </si>
  <si>
    <t>Centaurea maculosa</t>
  </si>
  <si>
    <t>Umber Pussytoes</t>
  </si>
  <si>
    <t>Antennaria umbrinella</t>
  </si>
  <si>
    <t>Rosy Pussytoes</t>
  </si>
  <si>
    <t>Antennaria microphylla</t>
  </si>
  <si>
    <t>Low Pussytoes</t>
  </si>
  <si>
    <t>Antennaria dimorpha</t>
  </si>
  <si>
    <t>Antennaria racemosa</t>
  </si>
  <si>
    <t>Pathfinder</t>
  </si>
  <si>
    <t>Adenocaulon bicolor</t>
  </si>
  <si>
    <t>Pasture Sage</t>
  </si>
  <si>
    <t>Tarragon</t>
  </si>
  <si>
    <t>Artemisia dracunculus</t>
  </si>
  <si>
    <t>Pineapple Weed</t>
  </si>
  <si>
    <t>Horseweed</t>
  </si>
  <si>
    <t>Conyza canadensis</t>
  </si>
  <si>
    <t>Black Cottonwood</t>
  </si>
  <si>
    <t xml:space="preserve">Trembling Aspen </t>
  </si>
  <si>
    <t>Paper Birch</t>
  </si>
  <si>
    <t>Water Birch</t>
  </si>
  <si>
    <t>Western Larch</t>
  </si>
  <si>
    <t>Ponderosa Pine</t>
  </si>
  <si>
    <t>Lodgepole Pine</t>
  </si>
  <si>
    <t>Western White Pine</t>
  </si>
  <si>
    <t>Subalpine Fir</t>
  </si>
  <si>
    <t>Western Hemlock</t>
  </si>
  <si>
    <t>Englemann Spruce/White Spruce</t>
  </si>
  <si>
    <t>Douglas Fir</t>
  </si>
  <si>
    <t xml:space="preserve">Western Red Cedar </t>
  </si>
  <si>
    <t>Western Dwarf Mistletoe</t>
  </si>
  <si>
    <t>Sitka Alder</t>
  </si>
  <si>
    <t>Tall Oregon Grape</t>
  </si>
  <si>
    <t>Northern Black Currant</t>
  </si>
  <si>
    <t>Sticky Currant</t>
  </si>
  <si>
    <t>Black Gooseberry</t>
  </si>
  <si>
    <t>Trailing Raspberry</t>
  </si>
  <si>
    <t>Prairie Rose</t>
  </si>
  <si>
    <t>Prickly Rose</t>
  </si>
  <si>
    <t xml:space="preserve">Thimbleberry </t>
  </si>
  <si>
    <t>Saskatoon</t>
  </si>
  <si>
    <t>Birch-leaved Spirea</t>
  </si>
  <si>
    <t>Choke Cherry</t>
  </si>
  <si>
    <t>Pin Cherry</t>
  </si>
  <si>
    <t>Shrubby Penstemon</t>
  </si>
  <si>
    <t>Shrubby Cinquefoil</t>
  </si>
  <si>
    <t>Soopolallie</t>
  </si>
  <si>
    <t>Douglas Maple</t>
  </si>
  <si>
    <t>Devil’s Club</t>
  </si>
  <si>
    <t>Red-osier Dogwood</t>
  </si>
  <si>
    <t>Princes’s  Pine</t>
  </si>
  <si>
    <t>Grouseberry</t>
  </si>
  <si>
    <t>Black Huckleberry</t>
  </si>
  <si>
    <t>False Azalea</t>
  </si>
  <si>
    <t>Labrador Tea</t>
  </si>
  <si>
    <t>Pink Mountain-heather</t>
  </si>
  <si>
    <t>Yellow Mountain-heather</t>
  </si>
  <si>
    <t>Kinnikinnik</t>
  </si>
  <si>
    <t>Western Bog-laurel</t>
  </si>
  <si>
    <t>Utah Honeysuckle</t>
  </si>
  <si>
    <t>Black Twinberry</t>
  </si>
  <si>
    <t>Twinflower</t>
  </si>
  <si>
    <t>Blue Elderberry</t>
  </si>
  <si>
    <t>Common Snowberry</t>
  </si>
  <si>
    <t>Common Juniper</t>
  </si>
  <si>
    <t>Creeping Juniper</t>
  </si>
  <si>
    <t>Rocky Mountain Juniper</t>
  </si>
  <si>
    <t xml:space="preserve">White-flowered Rhododendron   </t>
  </si>
  <si>
    <t>Bromus tectorum</t>
  </si>
  <si>
    <t>Bromus japonicus</t>
  </si>
  <si>
    <t>Bromus inermis</t>
  </si>
  <si>
    <t>Agropyron cristatum</t>
  </si>
  <si>
    <t>Poa compressa</t>
  </si>
  <si>
    <t>Keoleria macrantha</t>
  </si>
  <si>
    <t>Elymus repens</t>
  </si>
  <si>
    <t>Phleum protence</t>
  </si>
  <si>
    <t>Festuca idahoensis</t>
  </si>
  <si>
    <t>Cryptogramma crispa</t>
  </si>
  <si>
    <t>Equisetum sylvaticum</t>
  </si>
  <si>
    <t>Great Blue Heron</t>
  </si>
  <si>
    <t>Canada Goose</t>
  </si>
  <si>
    <t>Green-winged Teal</t>
  </si>
  <si>
    <t>Mallard</t>
  </si>
  <si>
    <t>Common Goldeneye</t>
  </si>
  <si>
    <t>Barrow’s Goldeneye</t>
  </si>
  <si>
    <t>Turkey Vulture</t>
  </si>
  <si>
    <t>Osprey</t>
  </si>
  <si>
    <t>Bald Eagle</t>
  </si>
  <si>
    <t>Northern Harrier</t>
  </si>
  <si>
    <t>MAMMALS, AMPHIBIANS</t>
  </si>
  <si>
    <t>AND REPTILES</t>
  </si>
  <si>
    <t>GRASSES, SEDGES</t>
  </si>
  <si>
    <t>AND RUSHES</t>
  </si>
  <si>
    <t>MACROLICHENS</t>
  </si>
  <si>
    <t>TREES AND SHRUBS</t>
  </si>
  <si>
    <t>Menyanthacae</t>
  </si>
  <si>
    <t>Ring-necked Duck</t>
  </si>
  <si>
    <t>Aythya collaris</t>
  </si>
  <si>
    <t>Hooded Merganser</t>
  </si>
  <si>
    <t>Lophodytes cucullatus</t>
  </si>
  <si>
    <t>Cooper's Hawk</t>
  </si>
  <si>
    <t>Accipiter cooperii</t>
  </si>
  <si>
    <t>Common Yellowthroat</t>
  </si>
  <si>
    <t>Geothlypis trichas</t>
  </si>
  <si>
    <t>Lincoln Sparrow</t>
  </si>
  <si>
    <t>Melospiza lincolnii</t>
  </si>
  <si>
    <t>White-winged Crossbill</t>
  </si>
  <si>
    <t>Loxia leucoptera</t>
  </si>
  <si>
    <t>Red-winged Blackbird</t>
  </si>
  <si>
    <t>Agelaius thoeniceus</t>
  </si>
  <si>
    <t>Western Spring Azure</t>
  </si>
  <si>
    <t>Western-tailed Blue</t>
  </si>
  <si>
    <t>Cupido amyntula</t>
  </si>
  <si>
    <t>Simple Wave Moth</t>
  </si>
  <si>
    <t>Scotula junctaria</t>
  </si>
  <si>
    <t>Snow Flea</t>
  </si>
  <si>
    <t>Hypogastura nivicola</t>
  </si>
  <si>
    <t>Pale Jumping Slug</t>
  </si>
  <si>
    <t>Hemphillia camelus</t>
  </si>
  <si>
    <t>Giant Water Bug</t>
  </si>
  <si>
    <t>Lethocerus americanus</t>
  </si>
  <si>
    <t>Indian's Dream Fern</t>
  </si>
  <si>
    <t>Western Cliff Fern (Oregon Woodsia)</t>
  </si>
  <si>
    <t>Woodsia oregana</t>
  </si>
  <si>
    <t>Mountain Cliff Fern</t>
  </si>
  <si>
    <t>Woodsia scopulina</t>
  </si>
  <si>
    <t>Spiny Wood Fern</t>
  </si>
  <si>
    <t>Dryopteris expansa</t>
  </si>
  <si>
    <t>Fisher</t>
  </si>
  <si>
    <t>Tekania pennant</t>
  </si>
  <si>
    <t>Common Pika</t>
  </si>
  <si>
    <t>Ochotona princeps</t>
  </si>
  <si>
    <t>Red Fox</t>
  </si>
  <si>
    <t>Vulpes vulpes</t>
  </si>
  <si>
    <t>Muskrat</t>
  </si>
  <si>
    <t>Ondatra zibethicus</t>
  </si>
  <si>
    <t>Bushy Tailed Woodrat</t>
  </si>
  <si>
    <t>Neotoma cinerea</t>
  </si>
  <si>
    <t>Corynorhinus townsendii</t>
  </si>
  <si>
    <t>Townsend's Big-Eared Bat</t>
  </si>
  <si>
    <t xml:space="preserve">Big-brown Bat </t>
  </si>
  <si>
    <t>Eptesicus fuscus</t>
  </si>
  <si>
    <t>Hoary Bat</t>
  </si>
  <si>
    <t>Lasiurus cinereus</t>
  </si>
  <si>
    <t>Myotis californicus</t>
  </si>
  <si>
    <t>Western Small-footed Bat</t>
  </si>
  <si>
    <t>California Myotis</t>
  </si>
  <si>
    <t>Myotis ciliolabrum</t>
  </si>
  <si>
    <t>blue-listed</t>
  </si>
  <si>
    <t>Long-eared Myotis</t>
  </si>
  <si>
    <t>Little-brown Bat</t>
  </si>
  <si>
    <t>Myotis lucifugus</t>
  </si>
  <si>
    <t>Long-legged Myotis</t>
  </si>
  <si>
    <t>Myotis volans</t>
  </si>
  <si>
    <t>Yuma Myotis</t>
  </si>
  <si>
    <t>Myotis yumanensi</t>
  </si>
  <si>
    <t>Myotis evotis</t>
  </si>
  <si>
    <t>Vesper Bats</t>
  </si>
  <si>
    <t>Ochotonidae </t>
  </si>
  <si>
    <t>Pikas</t>
  </si>
  <si>
    <t>Rodents</t>
  </si>
  <si>
    <t>Arboreal Rodents</t>
  </si>
  <si>
    <t>Mole Salamanders</t>
  </si>
  <si>
    <t>True Toads</t>
  </si>
  <si>
    <t>Bufonidae</t>
  </si>
  <si>
    <t>Treefrogs</t>
  </si>
  <si>
    <t>Hylidae</t>
  </si>
  <si>
    <t>True Frogs</t>
  </si>
  <si>
    <t>Ranidae</t>
  </si>
  <si>
    <t>Colubridae</t>
  </si>
  <si>
    <t>Colubrids</t>
  </si>
  <si>
    <t>Boidae</t>
  </si>
  <si>
    <t>Boas</t>
  </si>
  <si>
    <t>Anguidae </t>
  </si>
  <si>
    <t>Alligator Lizards</t>
  </si>
  <si>
    <t>Emydidae</t>
  </si>
  <si>
    <t>Pond Turtles</t>
  </si>
  <si>
    <t>Wood Ferns</t>
  </si>
  <si>
    <t>Aspidotis densa</t>
  </si>
  <si>
    <t>Maidenhair Ferns</t>
  </si>
  <si>
    <t xml:space="preserve">Adder's-tongue </t>
  </si>
  <si>
    <t>Bracken Ferns</t>
  </si>
  <si>
    <t>Field Filago</t>
  </si>
  <si>
    <t>Logfia arvensis</t>
  </si>
  <si>
    <t>Woolly Groundsel</t>
  </si>
  <si>
    <t>Three-nerved Daisy (or Fleabane)</t>
  </si>
  <si>
    <t>Erigeron subrinervis</t>
  </si>
  <si>
    <t>Nodding Beggartick</t>
  </si>
  <si>
    <t>Bidens cernua</t>
  </si>
  <si>
    <t xml:space="preserve"> </t>
  </si>
  <si>
    <t xml:space="preserve">Measdow Horsetail </t>
  </si>
  <si>
    <t>Equisetum pretense</t>
  </si>
  <si>
    <t>Menyanthes trifoliate</t>
  </si>
  <si>
    <t>Menyanthaceae</t>
  </si>
  <si>
    <t>Marsh Speedwell</t>
  </si>
  <si>
    <t>Veronica scutellate</t>
  </si>
  <si>
    <t>Orobanchacae</t>
  </si>
  <si>
    <t xml:space="preserve">Duckweed </t>
  </si>
  <si>
    <t>Caprifoliaceae</t>
  </si>
  <si>
    <t>Valerian</t>
  </si>
  <si>
    <t>Purple-leaved Willow Herb</t>
  </si>
  <si>
    <t>Epilobium ciliatum</t>
  </si>
  <si>
    <t>Enchanter's Nightshade</t>
  </si>
  <si>
    <t>Circaea alpina</t>
  </si>
  <si>
    <t>Bladder Campion</t>
  </si>
  <si>
    <t>Silene vulgaris</t>
  </si>
  <si>
    <t>Tiarella trifoliata var. unifoliata</t>
  </si>
  <si>
    <t>Common Mitrewort</t>
  </si>
  <si>
    <t>Mitella nuda</t>
  </si>
  <si>
    <t>(updated February, 2021)</t>
  </si>
  <si>
    <t>2021 Checklist</t>
  </si>
  <si>
    <t>(updated February 2021)</t>
  </si>
  <si>
    <t>Impatiens ecornuta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</si>
</sst>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</font>
    <font>
      <b/>
      <u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i/>
      <sz val="8"/>
      <name val="Arial"/>
    </font>
    <font>
      <b/>
      <i/>
      <sz val="8"/>
      <name val="Arial"/>
    </font>
    <font>
      <sz val="10"/>
      <name val="Times New Roman"/>
      <family val="1"/>
    </font>
    <font>
      <i/>
      <sz val="8"/>
      <color indexed="8"/>
      <name val="Arial"/>
      <family val="2"/>
    </font>
    <font>
      <sz val="10"/>
      <name val="Arial"/>
    </font>
    <font>
      <sz val="10"/>
      <color indexed="20"/>
      <name val="Arial"/>
    </font>
    <font>
      <sz val="8"/>
      <color indexed="20"/>
      <name val="Arial"/>
    </font>
    <font>
      <i/>
      <sz val="8"/>
      <color indexed="20"/>
      <name val="Arial"/>
    </font>
    <font>
      <b/>
      <sz val="8"/>
      <color indexed="20"/>
      <name val="Arial"/>
    </font>
    <font>
      <sz val="8"/>
      <color indexed="20"/>
      <name val="Arial"/>
      <family val="2"/>
    </font>
    <font>
      <sz val="10"/>
      <color indexed="20"/>
      <name val="Arial"/>
      <family val="2"/>
    </font>
    <font>
      <b/>
      <sz val="8"/>
      <color indexed="20"/>
      <name val="Arial"/>
      <family val="2"/>
    </font>
    <font>
      <b/>
      <u/>
      <sz val="8"/>
      <name val="Arial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1" fontId="0" fillId="0" borderId="0" xfId="0" applyNumberFormat="1"/>
    <xf numFmtId="0" fontId="2" fillId="0" borderId="0" xfId="0" applyFont="1"/>
    <xf numFmtId="0" fontId="0" fillId="0" borderId="1" xfId="0" applyBorder="1"/>
    <xf numFmtId="0" fontId="3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1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Border="1"/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" fontId="0" fillId="0" borderId="0" xfId="0" applyNumberFormat="1" applyBorder="1" applyAlignment="1">
      <alignment vertical="top"/>
    </xf>
    <xf numFmtId="0" fontId="5" fillId="0" borderId="2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/>
    <xf numFmtId="0" fontId="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vertical="top"/>
    </xf>
    <xf numFmtId="0" fontId="3" fillId="0" borderId="1" xfId="0" applyFont="1" applyBorder="1"/>
    <xf numFmtId="1" fontId="3" fillId="0" borderId="0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1" fontId="3" fillId="0" borderId="0" xfId="0" applyNumberFormat="1" applyFont="1" applyAlignment="1">
      <alignment vertical="top"/>
    </xf>
    <xf numFmtId="0" fontId="3" fillId="0" borderId="0" xfId="0" applyFont="1" applyBorder="1"/>
    <xf numFmtId="0" fontId="4" fillId="0" borderId="1" xfId="0" applyFont="1" applyBorder="1"/>
    <xf numFmtId="0" fontId="11" fillId="0" borderId="1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1" xfId="0" applyFont="1" applyBorder="1"/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5" fillId="0" borderId="0" xfId="0" applyFont="1" applyBorder="1" applyAlignment="1"/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/>
    <xf numFmtId="1" fontId="5" fillId="0" borderId="1" xfId="0" applyNumberFormat="1" applyFont="1" applyFill="1" applyBorder="1" applyAlignment="1"/>
    <xf numFmtId="1" fontId="0" fillId="0" borderId="0" xfId="0" applyNumberFormat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0" xfId="0" applyFont="1" applyBorder="1" applyAlignment="1"/>
    <xf numFmtId="0" fontId="5" fillId="0" borderId="0" xfId="0" applyFont="1" applyAlignment="1"/>
    <xf numFmtId="0" fontId="8" fillId="0" borderId="3" xfId="0" applyFont="1" applyBorder="1" applyAlignment="1"/>
    <xf numFmtId="0" fontId="7" fillId="0" borderId="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49" fontId="3" fillId="0" borderId="5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17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0" xfId="0" applyFont="1" applyFill="1" applyAlignment="1">
      <alignment wrapText="1"/>
    </xf>
    <xf numFmtId="49" fontId="5" fillId="0" borderId="1" xfId="0" applyNumberFormat="1" applyFont="1" applyBorder="1" applyAlignment="1">
      <alignment vertical="top" wrapText="1"/>
    </xf>
    <xf numFmtId="0" fontId="9" fillId="0" borderId="1" xfId="0" applyFont="1" applyBorder="1"/>
    <xf numFmtId="49" fontId="9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/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right"/>
    </xf>
    <xf numFmtId="1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/>
    <xf numFmtId="0" fontId="22" fillId="0" borderId="1" xfId="0" applyFont="1" applyBorder="1" applyAlignment="1">
      <alignment vertical="top"/>
    </xf>
    <xf numFmtId="0" fontId="24" fillId="0" borderId="1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/>
    <xf numFmtId="0" fontId="3" fillId="0" borderId="0" xfId="0" applyFont="1" applyFill="1" applyBorder="1" applyAlignment="1">
      <alignment horizontal="right" vertical="top"/>
    </xf>
    <xf numFmtId="0" fontId="28" fillId="0" borderId="1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7" fillId="0" borderId="0" xfId="0" applyFont="1" applyBorder="1"/>
    <xf numFmtId="0" fontId="23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right"/>
    </xf>
    <xf numFmtId="1" fontId="23" fillId="0" borderId="0" xfId="0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/>
    </xf>
    <xf numFmtId="49" fontId="5" fillId="0" borderId="6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49" fontId="5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" fillId="0" borderId="1" xfId="0" applyFont="1" applyBorder="1"/>
    <xf numFmtId="0" fontId="17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15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7" xfId="0" applyBorder="1" applyAlignment="1">
      <alignment vertical="top"/>
    </xf>
    <xf numFmtId="0" fontId="3" fillId="0" borderId="1" xfId="0" applyFont="1" applyFill="1" applyBorder="1"/>
    <xf numFmtId="0" fontId="8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49" fontId="3" fillId="0" borderId="8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0" fontId="7" fillId="0" borderId="9" xfId="0" applyFont="1" applyBorder="1"/>
    <xf numFmtId="0" fontId="6" fillId="0" borderId="10" xfId="0" applyFont="1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1" xfId="0" applyFont="1" applyBorder="1" applyAlignment="1">
      <alignment wrapText="1"/>
    </xf>
    <xf numFmtId="1" fontId="0" fillId="0" borderId="1" xfId="0" applyNumberFormat="1" applyBorder="1"/>
    <xf numFmtId="0" fontId="3" fillId="0" borderId="0" xfId="0" applyFont="1" applyFill="1" applyAlignment="1">
      <alignment vertical="top" wrapText="1"/>
    </xf>
    <xf numFmtId="0" fontId="15" fillId="0" borderId="0" xfId="0" applyFont="1"/>
    <xf numFmtId="0" fontId="31" fillId="0" borderId="0" xfId="0" applyFont="1"/>
    <xf numFmtId="0" fontId="6" fillId="0" borderId="1" xfId="0" applyFont="1" applyBorder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33" fillId="0" borderId="0" xfId="0" applyFont="1" applyAlignment="1"/>
    <xf numFmtId="0" fontId="32" fillId="0" borderId="0" xfId="0" applyFont="1" applyAlignment="1"/>
    <xf numFmtId="0" fontId="33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vertical="top"/>
    </xf>
    <xf numFmtId="49" fontId="3" fillId="0" borderId="1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0" fontId="0" fillId="0" borderId="5" xfId="0" applyBorder="1"/>
    <xf numFmtId="0" fontId="0" fillId="0" borderId="12" xfId="0" applyBorder="1"/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1" fontId="0" fillId="0" borderId="5" xfId="0" applyNumberFormat="1" applyBorder="1"/>
    <xf numFmtId="0" fontId="3" fillId="0" borderId="5" xfId="0" applyFont="1" applyBorder="1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1"/>
  <sheetViews>
    <sheetView tabSelected="1" zoomScaleNormal="100" workbookViewId="0">
      <pane xSplit="2" ySplit="10" topLeftCell="C194" activePane="bottomRight" state="frozen"/>
      <selection pane="topRight" activeCell="C1" sqref="C1"/>
      <selection pane="bottomLeft" activeCell="A9" sqref="A9"/>
      <selection pane="bottomRight" activeCell="F208" sqref="F208"/>
    </sheetView>
  </sheetViews>
  <sheetFormatPr defaultRowHeight="13.2" x14ac:dyDescent="0.25"/>
  <cols>
    <col min="1" max="1" width="2.33203125" bestFit="1" customWidth="1"/>
    <col min="2" max="2" width="1.109375" customWidth="1"/>
    <col min="3" max="3" width="23.88671875" style="12" customWidth="1"/>
    <col min="4" max="4" width="20.6640625" style="13" customWidth="1"/>
    <col min="5" max="5" width="1" style="3" customWidth="1"/>
    <col min="6" max="6" width="3.6640625" style="1" customWidth="1"/>
    <col min="7" max="7" width="3.6640625" customWidth="1"/>
    <col min="8" max="8" width="3.6640625" style="7" customWidth="1"/>
    <col min="9" max="9" width="0.88671875" style="7" customWidth="1"/>
    <col min="10" max="21" width="2" style="7" customWidth="1"/>
    <col min="22" max="22" width="1" style="7" customWidth="1"/>
    <col min="23" max="23" width="8.44140625" style="7" customWidth="1"/>
    <col min="24" max="24" width="18.88671875" style="2" customWidth="1"/>
    <col min="25" max="25" width="19.6640625" style="2" customWidth="1"/>
    <col min="26" max="26" width="1" style="2" customWidth="1"/>
    <col min="27" max="27" width="13.33203125" style="3" customWidth="1"/>
    <col min="28" max="28" width="12.88671875" style="3" customWidth="1"/>
    <col min="29" max="29" width="6.33203125" style="2" customWidth="1"/>
    <col min="30" max="30" width="7" style="33" customWidth="1"/>
    <col min="31" max="31" width="4.6640625" style="2" bestFit="1" customWidth="1"/>
  </cols>
  <sheetData>
    <row r="1" spans="1:32" ht="15.6" x14ac:dyDescent="0.25">
      <c r="A1" s="271" t="s">
        <v>279</v>
      </c>
      <c r="B1" s="271"/>
      <c r="C1" s="271"/>
      <c r="D1" s="271"/>
      <c r="E1" s="40"/>
      <c r="F1" s="20"/>
      <c r="G1" s="2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41" t="str">
        <f>'Index - Family Tribe'!E1</f>
        <v>2021 Checklist</v>
      </c>
      <c r="Z1" s="18"/>
      <c r="AA1" s="40"/>
      <c r="AB1" s="42"/>
      <c r="AC1" s="40"/>
      <c r="AD1" s="43"/>
      <c r="AE1" s="21"/>
      <c r="AF1" s="21"/>
    </row>
    <row r="2" spans="1:32" ht="15.6" x14ac:dyDescent="0.25">
      <c r="A2" s="37"/>
      <c r="B2" s="272" t="s">
        <v>400</v>
      </c>
      <c r="C2" s="272"/>
      <c r="D2" s="39"/>
      <c r="E2" s="40"/>
      <c r="F2" s="20"/>
      <c r="G2" s="22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43" t="s">
        <v>1898</v>
      </c>
      <c r="Z2" s="18"/>
      <c r="AA2" s="40"/>
      <c r="AB2" s="42"/>
      <c r="AC2" s="40"/>
      <c r="AD2" s="43"/>
      <c r="AE2" s="21"/>
      <c r="AF2" s="21"/>
    </row>
    <row r="3" spans="1:32" x14ac:dyDescent="0.25">
      <c r="A3" s="22"/>
      <c r="E3" s="23"/>
      <c r="G3" s="43"/>
      <c r="H3" s="43"/>
      <c r="I3" s="18"/>
      <c r="J3" s="18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8"/>
      <c r="W3" s="169" t="s">
        <v>766</v>
      </c>
      <c r="X3" s="170"/>
      <c r="Y3" s="21"/>
      <c r="Z3" s="21"/>
      <c r="AA3" s="23"/>
      <c r="AB3" s="23"/>
      <c r="AC3" s="21"/>
      <c r="AD3" s="53"/>
      <c r="AE3" s="21"/>
      <c r="AF3" s="22"/>
    </row>
    <row r="4" spans="1:32" ht="23.25" customHeight="1" x14ac:dyDescent="0.25">
      <c r="A4" s="22"/>
      <c r="C4" s="257" t="s">
        <v>111</v>
      </c>
      <c r="E4" s="23"/>
      <c r="G4" s="43"/>
      <c r="H4" s="43"/>
      <c r="I4" s="18"/>
      <c r="J4" s="18"/>
      <c r="K4" s="21"/>
      <c r="L4" s="21"/>
      <c r="M4" s="21" t="s">
        <v>269</v>
      </c>
      <c r="N4" s="21" t="s">
        <v>270</v>
      </c>
      <c r="O4" s="21" t="s">
        <v>271</v>
      </c>
      <c r="P4" s="21"/>
      <c r="Q4" s="21"/>
      <c r="R4" s="21"/>
      <c r="S4" s="21"/>
      <c r="T4" s="21"/>
      <c r="U4" s="21"/>
      <c r="V4" s="18"/>
      <c r="W4" s="169" t="s">
        <v>769</v>
      </c>
      <c r="X4" s="170" t="s">
        <v>764</v>
      </c>
      <c r="Y4" s="21"/>
      <c r="Z4" s="21"/>
      <c r="AA4" s="23"/>
      <c r="AB4" s="23"/>
      <c r="AC4" s="21"/>
      <c r="AD4" s="53"/>
      <c r="AE4" s="21"/>
      <c r="AF4" s="22"/>
    </row>
    <row r="5" spans="1:32" ht="12.75" customHeight="1" x14ac:dyDescent="0.25">
      <c r="A5" s="22"/>
      <c r="B5" s="37"/>
      <c r="C5" s="37"/>
      <c r="D5" s="44"/>
      <c r="E5" s="23"/>
      <c r="F5" s="40" t="s">
        <v>275</v>
      </c>
      <c r="G5" s="43"/>
      <c r="H5" s="43"/>
      <c r="I5" s="19"/>
      <c r="J5" s="18"/>
      <c r="K5" s="21"/>
      <c r="L5" s="21"/>
      <c r="M5" s="21" t="s">
        <v>254</v>
      </c>
      <c r="N5" s="21" t="s">
        <v>270</v>
      </c>
      <c r="O5" s="21" t="s">
        <v>272</v>
      </c>
      <c r="P5" s="21"/>
      <c r="Q5" s="21"/>
      <c r="R5" s="21"/>
      <c r="S5" s="21"/>
      <c r="T5" s="21"/>
      <c r="U5" s="21"/>
      <c r="V5" s="19"/>
      <c r="W5" s="169" t="s">
        <v>770</v>
      </c>
      <c r="X5" s="169" t="s">
        <v>768</v>
      </c>
      <c r="Y5" s="21"/>
      <c r="Z5" s="21"/>
      <c r="AA5" s="23"/>
      <c r="AB5" s="23"/>
      <c r="AC5" s="21"/>
      <c r="AD5" s="53"/>
      <c r="AE5" s="21"/>
      <c r="AF5" s="22"/>
    </row>
    <row r="6" spans="1:32" ht="12.75" customHeight="1" x14ac:dyDescent="0.25">
      <c r="A6" s="11"/>
      <c r="B6" s="11"/>
      <c r="C6" s="11"/>
      <c r="E6" s="23"/>
      <c r="F6" s="40" t="s">
        <v>283</v>
      </c>
      <c r="G6" s="43"/>
      <c r="H6" s="43"/>
      <c r="I6" s="17"/>
      <c r="J6" s="18"/>
      <c r="K6" s="21"/>
      <c r="L6" s="21"/>
      <c r="M6" s="21" t="s">
        <v>260</v>
      </c>
      <c r="N6" s="21" t="s">
        <v>270</v>
      </c>
      <c r="O6" s="21" t="s">
        <v>273</v>
      </c>
      <c r="P6" s="21"/>
      <c r="Q6" s="21"/>
      <c r="R6" s="21"/>
      <c r="S6" s="21"/>
      <c r="T6" s="21"/>
      <c r="U6" s="21"/>
      <c r="V6" s="17"/>
      <c r="W6" s="169" t="s">
        <v>767</v>
      </c>
      <c r="X6" s="171" t="s">
        <v>762</v>
      </c>
      <c r="Y6" s="21"/>
      <c r="Z6" s="21"/>
      <c r="AA6" s="23"/>
      <c r="AB6" s="23"/>
      <c r="AC6" s="10"/>
      <c r="AD6" s="273" t="s">
        <v>251</v>
      </c>
      <c r="AE6" s="21"/>
      <c r="AF6" s="22"/>
    </row>
    <row r="7" spans="1:32" x14ac:dyDescent="0.25">
      <c r="A7" s="11"/>
      <c r="B7" s="11"/>
      <c r="C7" s="11"/>
      <c r="D7" s="32"/>
      <c r="E7" s="19"/>
      <c r="F7" s="40" t="s">
        <v>276</v>
      </c>
      <c r="G7" s="22"/>
      <c r="H7" s="18"/>
      <c r="I7" s="21"/>
      <c r="J7" s="21"/>
      <c r="K7" s="21"/>
      <c r="L7" s="21"/>
      <c r="M7" s="21" t="s">
        <v>263</v>
      </c>
      <c r="N7" s="21" t="s">
        <v>270</v>
      </c>
      <c r="O7" s="21" t="s">
        <v>274</v>
      </c>
      <c r="P7" s="21"/>
      <c r="Q7" s="21"/>
      <c r="R7" s="21"/>
      <c r="S7" s="21"/>
      <c r="T7" s="21"/>
      <c r="U7" s="21"/>
      <c r="V7" s="18"/>
      <c r="W7" s="169" t="s">
        <v>765</v>
      </c>
      <c r="X7" s="169" t="s">
        <v>763</v>
      </c>
      <c r="Z7" s="19"/>
      <c r="AA7" s="19"/>
      <c r="AB7" s="35"/>
      <c r="AC7" s="273" t="s">
        <v>298</v>
      </c>
      <c r="AD7" s="273"/>
      <c r="AE7" s="19"/>
      <c r="AF7" s="22"/>
    </row>
    <row r="8" spans="1:32" x14ac:dyDescent="0.25">
      <c r="C8" s="21"/>
      <c r="D8" s="32"/>
      <c r="E8" s="19"/>
      <c r="F8" s="19"/>
      <c r="G8" s="22"/>
      <c r="H8" s="18"/>
      <c r="I8" s="18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18"/>
      <c r="W8" s="18"/>
      <c r="X8" s="21"/>
      <c r="Y8" s="19"/>
      <c r="Z8" s="19"/>
      <c r="AA8" s="19"/>
      <c r="AB8" s="35"/>
      <c r="AC8" s="273"/>
      <c r="AD8" s="273"/>
      <c r="AE8" s="19"/>
      <c r="AF8" s="22"/>
    </row>
    <row r="9" spans="1:32" x14ac:dyDescent="0.25">
      <c r="A9" s="22"/>
      <c r="B9" s="22"/>
      <c r="D9" s="32"/>
      <c r="E9" s="19"/>
      <c r="F9" s="274" t="s">
        <v>268</v>
      </c>
      <c r="G9" s="274"/>
      <c r="H9" s="274"/>
      <c r="I9" s="45"/>
      <c r="J9" s="274" t="s">
        <v>266</v>
      </c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45"/>
      <c r="W9" s="275" t="s">
        <v>751</v>
      </c>
      <c r="X9" s="21"/>
      <c r="Y9" s="21"/>
      <c r="Z9" s="21"/>
      <c r="AA9" s="19"/>
      <c r="AB9" s="35"/>
      <c r="AC9" s="273"/>
      <c r="AD9" s="273"/>
      <c r="AE9" s="19"/>
      <c r="AF9" s="22"/>
    </row>
    <row r="10" spans="1:32" x14ac:dyDescent="0.25">
      <c r="A10" s="46" t="s">
        <v>253</v>
      </c>
      <c r="B10" s="22"/>
      <c r="C10" s="30" t="s">
        <v>108</v>
      </c>
      <c r="D10" s="36" t="s">
        <v>109</v>
      </c>
      <c r="E10" s="50"/>
      <c r="F10" s="47" t="s">
        <v>280</v>
      </c>
      <c r="G10" s="47" t="s">
        <v>281</v>
      </c>
      <c r="H10" s="48" t="s">
        <v>282</v>
      </c>
      <c r="I10" s="17"/>
      <c r="J10" s="49" t="s">
        <v>259</v>
      </c>
      <c r="K10" s="49" t="s">
        <v>260</v>
      </c>
      <c r="L10" s="49" t="s">
        <v>261</v>
      </c>
      <c r="M10" s="49" t="s">
        <v>262</v>
      </c>
      <c r="N10" s="49" t="s">
        <v>261</v>
      </c>
      <c r="O10" s="49" t="s">
        <v>259</v>
      </c>
      <c r="P10" s="49" t="s">
        <v>259</v>
      </c>
      <c r="Q10" s="49" t="s">
        <v>262</v>
      </c>
      <c r="R10" s="49" t="s">
        <v>263</v>
      </c>
      <c r="S10" s="49" t="s">
        <v>255</v>
      </c>
      <c r="T10" s="49" t="s">
        <v>264</v>
      </c>
      <c r="U10" s="49" t="s">
        <v>265</v>
      </c>
      <c r="V10" s="18"/>
      <c r="W10" s="275"/>
      <c r="X10" s="160" t="s">
        <v>267</v>
      </c>
      <c r="Y10" s="46" t="s">
        <v>397</v>
      </c>
      <c r="Z10" s="50"/>
      <c r="AA10" s="46" t="s">
        <v>110</v>
      </c>
      <c r="AB10" s="46" t="s">
        <v>286</v>
      </c>
      <c r="AC10" s="273"/>
      <c r="AD10" s="273"/>
      <c r="AE10" s="19"/>
      <c r="AF10" s="22"/>
    </row>
    <row r="11" spans="1:32" ht="4.5" customHeight="1" x14ac:dyDescent="0.25">
      <c r="A11" s="19"/>
      <c r="B11" s="22"/>
      <c r="C11" s="14"/>
      <c r="D11" s="32"/>
      <c r="E11" s="19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9"/>
      <c r="Y11" s="19"/>
      <c r="Z11" s="19"/>
      <c r="AA11" s="19"/>
      <c r="AB11" s="35"/>
      <c r="AC11" s="21"/>
      <c r="AD11" s="53"/>
      <c r="AE11" s="19"/>
      <c r="AF11" s="22"/>
    </row>
    <row r="12" spans="1:32" s="31" customFormat="1" x14ac:dyDescent="0.25">
      <c r="A12" s="51"/>
      <c r="B12" s="22"/>
      <c r="C12" s="113" t="s">
        <v>1481</v>
      </c>
      <c r="D12" s="114" t="s">
        <v>1482</v>
      </c>
      <c r="E12" s="22"/>
      <c r="F12" s="27"/>
      <c r="G12" s="27"/>
      <c r="H12" s="27"/>
      <c r="I12" s="2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7"/>
      <c r="X12" s="29"/>
      <c r="Y12" s="29"/>
      <c r="Z12" s="22"/>
      <c r="AA12" s="29" t="s">
        <v>1481</v>
      </c>
      <c r="AB12" s="57" t="s">
        <v>213</v>
      </c>
      <c r="AC12" s="54">
        <v>1</v>
      </c>
      <c r="AD12" s="75">
        <v>1</v>
      </c>
      <c r="AE12" s="50"/>
      <c r="AF12" s="52"/>
    </row>
    <row r="13" spans="1:32" s="178" customFormat="1" x14ac:dyDescent="0.25">
      <c r="A13" s="176"/>
      <c r="B13" s="22"/>
      <c r="C13" s="120" t="s">
        <v>207</v>
      </c>
      <c r="D13" s="114" t="s">
        <v>208</v>
      </c>
      <c r="E13" s="22"/>
      <c r="F13" s="27"/>
      <c r="G13" s="27"/>
      <c r="H13" s="27"/>
      <c r="I13" s="2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7"/>
      <c r="X13" s="29"/>
      <c r="Y13" s="29"/>
      <c r="Z13" s="22"/>
      <c r="AA13" s="29" t="s">
        <v>1481</v>
      </c>
      <c r="AB13" s="57" t="s">
        <v>213</v>
      </c>
      <c r="AC13" s="54">
        <v>1</v>
      </c>
      <c r="AD13" s="75">
        <v>2</v>
      </c>
      <c r="AE13" s="93"/>
      <c r="AF13" s="177"/>
    </row>
    <row r="14" spans="1:32" s="185" customFormat="1" x14ac:dyDescent="0.25">
      <c r="A14" s="179"/>
      <c r="B14" s="22"/>
      <c r="C14" s="102" t="s">
        <v>886</v>
      </c>
      <c r="D14" s="126" t="s">
        <v>887</v>
      </c>
      <c r="E14" s="22"/>
      <c r="F14" s="27"/>
      <c r="G14" s="27"/>
      <c r="H14" s="27"/>
      <c r="I14" s="2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2"/>
      <c r="W14" s="27"/>
      <c r="X14" s="29"/>
      <c r="Y14" s="29"/>
      <c r="Z14" s="22"/>
      <c r="AA14" s="29" t="s">
        <v>1481</v>
      </c>
      <c r="AB14" s="57" t="s">
        <v>213</v>
      </c>
      <c r="AC14" s="54">
        <v>1</v>
      </c>
      <c r="AD14" s="75">
        <v>3</v>
      </c>
      <c r="AE14" s="183"/>
      <c r="AF14" s="184"/>
    </row>
    <row r="15" spans="1:32" s="185" customFormat="1" x14ac:dyDescent="0.25">
      <c r="A15" s="179"/>
      <c r="B15" s="22"/>
      <c r="C15" s="102" t="s">
        <v>1472</v>
      </c>
      <c r="D15" s="126" t="s">
        <v>1473</v>
      </c>
      <c r="E15" s="22"/>
      <c r="F15" s="27"/>
      <c r="G15" s="27"/>
      <c r="H15" s="27"/>
      <c r="I15" s="2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2"/>
      <c r="W15" s="27"/>
      <c r="X15" s="29"/>
      <c r="Y15" s="29"/>
      <c r="Z15" s="22"/>
      <c r="AA15" s="29" t="s">
        <v>1472</v>
      </c>
      <c r="AB15" s="57" t="s">
        <v>1474</v>
      </c>
      <c r="AC15" s="54">
        <v>2</v>
      </c>
      <c r="AD15" s="75">
        <v>1</v>
      </c>
      <c r="AE15" s="183"/>
      <c r="AF15" s="184"/>
    </row>
    <row r="16" spans="1:32" s="31" customFormat="1" x14ac:dyDescent="0.25">
      <c r="A16" s="51"/>
      <c r="B16" s="22"/>
      <c r="C16" s="113" t="s">
        <v>1483</v>
      </c>
      <c r="D16" s="114" t="s">
        <v>1484</v>
      </c>
      <c r="E16" s="22"/>
      <c r="F16" s="27"/>
      <c r="G16" s="27"/>
      <c r="H16" s="27"/>
      <c r="I16" s="2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2"/>
      <c r="W16" s="27"/>
      <c r="X16" s="29"/>
      <c r="Y16" s="29"/>
      <c r="Z16" s="22"/>
      <c r="AA16" s="29" t="s">
        <v>156</v>
      </c>
      <c r="AB16" s="57" t="s">
        <v>214</v>
      </c>
      <c r="AC16" s="76">
        <v>3</v>
      </c>
      <c r="AD16" s="75">
        <v>1</v>
      </c>
      <c r="AE16" s="50"/>
      <c r="AF16" s="52"/>
    </row>
    <row r="17" spans="1:32" s="31" customFormat="1" x14ac:dyDescent="0.25">
      <c r="A17" s="51"/>
      <c r="B17" s="22"/>
      <c r="C17" s="113" t="s">
        <v>1485</v>
      </c>
      <c r="D17" s="114" t="s">
        <v>1486</v>
      </c>
      <c r="E17" s="22"/>
      <c r="F17" s="27"/>
      <c r="G17" s="27"/>
      <c r="H17" s="27"/>
      <c r="I17" s="2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2"/>
      <c r="W17" s="27"/>
      <c r="X17" s="29"/>
      <c r="Y17" s="29"/>
      <c r="Z17" s="22"/>
      <c r="AA17" s="29" t="s">
        <v>156</v>
      </c>
      <c r="AB17" s="57" t="s">
        <v>214</v>
      </c>
      <c r="AC17" s="54">
        <v>3</v>
      </c>
      <c r="AD17" s="75">
        <v>2</v>
      </c>
      <c r="AE17" s="50"/>
      <c r="AF17" s="52"/>
    </row>
    <row r="18" spans="1:32" s="31" customFormat="1" x14ac:dyDescent="0.25">
      <c r="A18" s="51"/>
      <c r="B18" s="22"/>
      <c r="C18" s="113" t="s">
        <v>1487</v>
      </c>
      <c r="D18" s="114" t="s">
        <v>1488</v>
      </c>
      <c r="E18" s="22"/>
      <c r="F18" s="27"/>
      <c r="G18" s="27"/>
      <c r="H18" s="27"/>
      <c r="I18" s="2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2"/>
      <c r="W18" s="27"/>
      <c r="X18" s="29"/>
      <c r="Y18" s="29"/>
      <c r="Z18" s="22"/>
      <c r="AA18" s="29" t="s">
        <v>156</v>
      </c>
      <c r="AB18" s="57" t="s">
        <v>214</v>
      </c>
      <c r="AC18" s="54">
        <v>3</v>
      </c>
      <c r="AD18" s="75">
        <v>3</v>
      </c>
      <c r="AE18" s="50"/>
      <c r="AF18" s="52"/>
    </row>
    <row r="19" spans="1:32" s="31" customFormat="1" x14ac:dyDescent="0.25">
      <c r="A19" s="51"/>
      <c r="B19" s="22"/>
      <c r="C19" s="113" t="s">
        <v>1491</v>
      </c>
      <c r="D19" s="114" t="s">
        <v>158</v>
      </c>
      <c r="E19" s="22"/>
      <c r="F19" s="27"/>
      <c r="G19" s="27"/>
      <c r="H19" s="27"/>
      <c r="I19" s="2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2"/>
      <c r="W19" s="27"/>
      <c r="X19" s="29"/>
      <c r="Y19" s="29"/>
      <c r="Z19" s="22"/>
      <c r="AA19" s="29" t="s">
        <v>156</v>
      </c>
      <c r="AB19" s="57" t="s">
        <v>214</v>
      </c>
      <c r="AC19" s="54">
        <v>3</v>
      </c>
      <c r="AD19" s="75">
        <v>4</v>
      </c>
      <c r="AE19" s="50"/>
      <c r="AF19" s="52"/>
    </row>
    <row r="20" spans="1:32" s="31" customFormat="1" x14ac:dyDescent="0.25">
      <c r="A20" s="51"/>
      <c r="B20" s="22"/>
      <c r="C20" s="113" t="s">
        <v>1492</v>
      </c>
      <c r="D20" s="114" t="s">
        <v>1493</v>
      </c>
      <c r="E20" s="22"/>
      <c r="F20" s="27"/>
      <c r="G20" s="27"/>
      <c r="H20" s="27"/>
      <c r="I20" s="2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2"/>
      <c r="W20" s="27"/>
      <c r="X20" s="29"/>
      <c r="Y20" s="29"/>
      <c r="Z20" s="22"/>
      <c r="AA20" s="29" t="s">
        <v>156</v>
      </c>
      <c r="AB20" s="57" t="s">
        <v>214</v>
      </c>
      <c r="AC20" s="54">
        <v>3</v>
      </c>
      <c r="AD20" s="75">
        <v>5</v>
      </c>
      <c r="AE20" s="50"/>
      <c r="AF20" s="52"/>
    </row>
    <row r="21" spans="1:32" s="31" customFormat="1" x14ac:dyDescent="0.25">
      <c r="A21" s="51"/>
      <c r="B21" s="22"/>
      <c r="C21" s="113" t="s">
        <v>160</v>
      </c>
      <c r="D21" s="57" t="s">
        <v>398</v>
      </c>
      <c r="E21" s="22"/>
      <c r="F21" s="27"/>
      <c r="G21" s="27"/>
      <c r="H21" s="27"/>
      <c r="I21" s="2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2"/>
      <c r="W21" s="27"/>
      <c r="X21" s="29"/>
      <c r="Y21" s="216"/>
      <c r="Z21" s="22"/>
      <c r="AA21" s="29" t="s">
        <v>156</v>
      </c>
      <c r="AB21" s="57" t="s">
        <v>214</v>
      </c>
      <c r="AC21" s="54">
        <v>3</v>
      </c>
      <c r="AD21" s="75">
        <v>6</v>
      </c>
      <c r="AE21" s="50"/>
      <c r="AF21" s="52"/>
    </row>
    <row r="22" spans="1:32" s="31" customFormat="1" x14ac:dyDescent="0.25">
      <c r="A22" s="51"/>
      <c r="B22" s="22"/>
      <c r="C22" s="113" t="s">
        <v>159</v>
      </c>
      <c r="D22" s="57" t="s">
        <v>399</v>
      </c>
      <c r="E22" s="22"/>
      <c r="F22" s="27"/>
      <c r="G22" s="27"/>
      <c r="H22" s="27"/>
      <c r="I22" s="2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2"/>
      <c r="W22" s="27"/>
      <c r="X22" s="29"/>
      <c r="Y22" s="216"/>
      <c r="Z22" s="22"/>
      <c r="AA22" s="29" t="s">
        <v>156</v>
      </c>
      <c r="AB22" s="57" t="s">
        <v>214</v>
      </c>
      <c r="AC22" s="54">
        <v>3</v>
      </c>
      <c r="AD22" s="75">
        <v>7</v>
      </c>
      <c r="AE22" s="50"/>
      <c r="AF22" s="52"/>
    </row>
    <row r="23" spans="1:32" s="31" customFormat="1" x14ac:dyDescent="0.25">
      <c r="A23" s="51"/>
      <c r="B23" s="22"/>
      <c r="C23" s="113" t="s">
        <v>1494</v>
      </c>
      <c r="D23" s="114" t="s">
        <v>161</v>
      </c>
      <c r="E23" s="22"/>
      <c r="F23" s="27"/>
      <c r="G23" s="27"/>
      <c r="H23" s="27"/>
      <c r="I23" s="2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2"/>
      <c r="W23" s="27"/>
      <c r="X23" s="29"/>
      <c r="Y23" s="29"/>
      <c r="Z23" s="22"/>
      <c r="AA23" s="29" t="s">
        <v>156</v>
      </c>
      <c r="AB23" s="57" t="s">
        <v>214</v>
      </c>
      <c r="AC23" s="54">
        <v>3</v>
      </c>
      <c r="AD23" s="75">
        <v>8</v>
      </c>
      <c r="AE23" s="50"/>
      <c r="AF23" s="52"/>
    </row>
    <row r="24" spans="1:32" s="31" customFormat="1" x14ac:dyDescent="0.25">
      <c r="A24" s="51"/>
      <c r="B24" s="22"/>
      <c r="C24" s="113" t="s">
        <v>300</v>
      </c>
      <c r="D24" s="114" t="s">
        <v>277</v>
      </c>
      <c r="E24" s="22"/>
      <c r="F24" s="27"/>
      <c r="G24" s="27"/>
      <c r="H24" s="27"/>
      <c r="I24" s="2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2"/>
      <c r="W24" s="27"/>
      <c r="X24" s="29"/>
      <c r="Y24" s="29"/>
      <c r="Z24" s="22"/>
      <c r="AA24" s="29" t="s">
        <v>156</v>
      </c>
      <c r="AB24" s="57" t="s">
        <v>214</v>
      </c>
      <c r="AC24" s="54">
        <v>3</v>
      </c>
      <c r="AD24" s="75">
        <v>9</v>
      </c>
      <c r="AE24" s="50"/>
      <c r="AF24" s="52"/>
    </row>
    <row r="25" spans="1:32" s="31" customFormat="1" x14ac:dyDescent="0.25">
      <c r="A25" s="51"/>
      <c r="B25" s="22"/>
      <c r="C25" s="113" t="s">
        <v>157</v>
      </c>
      <c r="D25" s="114" t="s">
        <v>1495</v>
      </c>
      <c r="E25" s="22"/>
      <c r="F25" s="27"/>
      <c r="G25" s="27"/>
      <c r="H25" s="27"/>
      <c r="I25" s="2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2"/>
      <c r="W25" s="27"/>
      <c r="X25" s="29"/>
      <c r="Y25" s="29"/>
      <c r="Z25" s="22"/>
      <c r="AA25" s="29" t="s">
        <v>156</v>
      </c>
      <c r="AB25" s="57" t="s">
        <v>214</v>
      </c>
      <c r="AC25" s="54">
        <v>3</v>
      </c>
      <c r="AD25" s="75">
        <v>10</v>
      </c>
      <c r="AE25" s="50"/>
      <c r="AF25" s="52"/>
    </row>
    <row r="26" spans="1:32" s="31" customFormat="1" x14ac:dyDescent="0.25">
      <c r="A26" s="51"/>
      <c r="B26" s="22"/>
      <c r="C26" s="120" t="s">
        <v>1496</v>
      </c>
      <c r="D26" s="114" t="s">
        <v>1497</v>
      </c>
      <c r="E26" s="22"/>
      <c r="F26" s="27"/>
      <c r="G26" s="27"/>
      <c r="H26" s="27"/>
      <c r="I26" s="2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2"/>
      <c r="W26" s="27"/>
      <c r="X26" s="29"/>
      <c r="Y26" s="29"/>
      <c r="Z26" s="22"/>
      <c r="AA26" s="29" t="s">
        <v>156</v>
      </c>
      <c r="AB26" s="57" t="s">
        <v>214</v>
      </c>
      <c r="AC26" s="54">
        <v>3</v>
      </c>
      <c r="AD26" s="75">
        <v>11</v>
      </c>
      <c r="AE26" s="50"/>
      <c r="AF26" s="52"/>
    </row>
    <row r="27" spans="1:32" s="31" customFormat="1" x14ac:dyDescent="0.25">
      <c r="A27" s="51"/>
      <c r="B27" s="22"/>
      <c r="C27" s="120" t="s">
        <v>1489</v>
      </c>
      <c r="D27" s="114" t="s">
        <v>1490</v>
      </c>
      <c r="E27" s="22"/>
      <c r="F27" s="27"/>
      <c r="G27" s="27"/>
      <c r="H27" s="27"/>
      <c r="I27" s="2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2"/>
      <c r="W27" s="27"/>
      <c r="X27" s="29"/>
      <c r="Y27" s="29"/>
      <c r="Z27" s="22"/>
      <c r="AA27" s="29" t="s">
        <v>156</v>
      </c>
      <c r="AB27" s="57" t="s">
        <v>214</v>
      </c>
      <c r="AC27" s="54">
        <v>3</v>
      </c>
      <c r="AD27" s="75">
        <v>12</v>
      </c>
      <c r="AE27" s="50"/>
      <c r="AF27" s="52"/>
    </row>
    <row r="28" spans="1:32" s="31" customFormat="1" x14ac:dyDescent="0.25">
      <c r="A28" s="51"/>
      <c r="B28" s="22"/>
      <c r="C28" s="113" t="s">
        <v>1498</v>
      </c>
      <c r="D28" s="114" t="s">
        <v>1499</v>
      </c>
      <c r="E28" s="22"/>
      <c r="F28" s="27"/>
      <c r="G28" s="27"/>
      <c r="H28" s="27"/>
      <c r="I28" s="2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2"/>
      <c r="W28" s="27"/>
      <c r="X28" s="29"/>
      <c r="Y28" s="29"/>
      <c r="Z28" s="22"/>
      <c r="AA28" s="29" t="s">
        <v>156</v>
      </c>
      <c r="AB28" s="57" t="s">
        <v>214</v>
      </c>
      <c r="AC28" s="54">
        <v>3</v>
      </c>
      <c r="AD28" s="75">
        <v>13</v>
      </c>
      <c r="AE28" s="50"/>
      <c r="AF28" s="52"/>
    </row>
    <row r="29" spans="1:32" s="31" customFormat="1" x14ac:dyDescent="0.25">
      <c r="A29" s="51"/>
      <c r="B29" s="22"/>
      <c r="C29" s="113" t="s">
        <v>1500</v>
      </c>
      <c r="D29" s="114" t="s">
        <v>1501</v>
      </c>
      <c r="E29" s="22"/>
      <c r="F29" s="27"/>
      <c r="G29" s="27"/>
      <c r="H29" s="27"/>
      <c r="I29" s="2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2"/>
      <c r="W29" s="27"/>
      <c r="X29" s="29"/>
      <c r="Y29" s="29"/>
      <c r="Z29" s="22"/>
      <c r="AA29" s="29" t="s">
        <v>156</v>
      </c>
      <c r="AB29" s="57" t="s">
        <v>214</v>
      </c>
      <c r="AC29" s="54">
        <v>3</v>
      </c>
      <c r="AD29" s="75">
        <v>14</v>
      </c>
      <c r="AE29" s="50"/>
      <c r="AF29" s="52"/>
    </row>
    <row r="30" spans="1:32" s="31" customFormat="1" x14ac:dyDescent="0.25">
      <c r="A30" s="51"/>
      <c r="B30" s="22"/>
      <c r="C30" s="113" t="s">
        <v>162</v>
      </c>
      <c r="D30" s="114" t="s">
        <v>1502</v>
      </c>
      <c r="E30" s="22"/>
      <c r="F30" s="27"/>
      <c r="G30" s="27"/>
      <c r="H30" s="27"/>
      <c r="I30" s="2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2"/>
      <c r="W30" s="27"/>
      <c r="X30" s="29"/>
      <c r="Y30" s="29"/>
      <c r="Z30" s="22"/>
      <c r="AA30" s="29" t="s">
        <v>156</v>
      </c>
      <c r="AB30" s="57" t="s">
        <v>214</v>
      </c>
      <c r="AC30" s="54">
        <v>3</v>
      </c>
      <c r="AD30" s="75">
        <v>15</v>
      </c>
      <c r="AE30" s="50"/>
      <c r="AF30" s="52"/>
    </row>
    <row r="31" spans="1:32" s="31" customFormat="1" x14ac:dyDescent="0.25">
      <c r="A31" s="51"/>
      <c r="B31" s="22"/>
      <c r="C31" s="113" t="s">
        <v>163</v>
      </c>
      <c r="D31" s="114" t="s">
        <v>1503</v>
      </c>
      <c r="E31" s="22"/>
      <c r="F31" s="27"/>
      <c r="G31" s="27"/>
      <c r="H31" s="27"/>
      <c r="I31" s="2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2"/>
      <c r="W31" s="27"/>
      <c r="X31" s="29"/>
      <c r="Y31" s="29"/>
      <c r="Z31" s="22"/>
      <c r="AA31" s="29" t="s">
        <v>156</v>
      </c>
      <c r="AB31" s="57" t="s">
        <v>214</v>
      </c>
      <c r="AC31" s="54">
        <v>3</v>
      </c>
      <c r="AD31" s="75">
        <v>16</v>
      </c>
      <c r="AE31" s="50"/>
      <c r="AF31" s="52"/>
    </row>
    <row r="32" spans="1:32" s="31" customFormat="1" x14ac:dyDescent="0.25">
      <c r="A32" s="51"/>
      <c r="B32" s="22"/>
      <c r="C32" s="113" t="s">
        <v>1504</v>
      </c>
      <c r="D32" s="114" t="s">
        <v>176</v>
      </c>
      <c r="E32" s="22"/>
      <c r="F32" s="27"/>
      <c r="G32" s="27"/>
      <c r="H32" s="27"/>
      <c r="I32" s="2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2"/>
      <c r="W32" s="27"/>
      <c r="X32" s="29"/>
      <c r="Y32" s="29"/>
      <c r="Z32" s="22"/>
      <c r="AA32" s="29" t="s">
        <v>175</v>
      </c>
      <c r="AB32" s="57" t="s">
        <v>215</v>
      </c>
      <c r="AC32" s="54">
        <v>4</v>
      </c>
      <c r="AD32" s="75">
        <v>1</v>
      </c>
      <c r="AE32" s="50"/>
      <c r="AF32" s="52"/>
    </row>
    <row r="33" spans="1:32" s="31" customFormat="1" ht="20.399999999999999" x14ac:dyDescent="0.25">
      <c r="A33" s="51"/>
      <c r="B33" s="22"/>
      <c r="C33" s="113" t="s">
        <v>1505</v>
      </c>
      <c r="D33" s="114" t="s">
        <v>287</v>
      </c>
      <c r="E33" s="22"/>
      <c r="F33" s="27"/>
      <c r="G33" s="27"/>
      <c r="H33" s="27"/>
      <c r="I33" s="2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2"/>
      <c r="W33" s="27"/>
      <c r="X33" s="29"/>
      <c r="Y33" s="29"/>
      <c r="Z33" s="22"/>
      <c r="AA33" s="29" t="s">
        <v>175</v>
      </c>
      <c r="AB33" s="57" t="s">
        <v>215</v>
      </c>
      <c r="AC33" s="54">
        <v>4</v>
      </c>
      <c r="AD33" s="75">
        <v>2</v>
      </c>
      <c r="AE33" s="50"/>
      <c r="AF33" s="52"/>
    </row>
    <row r="34" spans="1:32" s="31" customFormat="1" x14ac:dyDescent="0.25">
      <c r="A34" s="51"/>
      <c r="B34" s="22"/>
      <c r="C34" s="113" t="s">
        <v>1506</v>
      </c>
      <c r="D34" s="114" t="s">
        <v>1507</v>
      </c>
      <c r="E34" s="22"/>
      <c r="F34" s="27"/>
      <c r="G34" s="27"/>
      <c r="H34" s="27"/>
      <c r="I34" s="2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2"/>
      <c r="W34" s="27"/>
      <c r="X34" s="29"/>
      <c r="Y34" s="29"/>
      <c r="Z34" s="22"/>
      <c r="AA34" s="29" t="s">
        <v>175</v>
      </c>
      <c r="AB34" s="57" t="s">
        <v>215</v>
      </c>
      <c r="AC34" s="54">
        <v>4</v>
      </c>
      <c r="AD34" s="75">
        <v>3</v>
      </c>
      <c r="AE34" s="50"/>
      <c r="AF34" s="52"/>
    </row>
    <row r="35" spans="1:32" s="31" customFormat="1" x14ac:dyDescent="0.25">
      <c r="A35" s="51"/>
      <c r="B35" s="22"/>
      <c r="C35" s="113" t="s">
        <v>1508</v>
      </c>
      <c r="D35" s="114" t="s">
        <v>1509</v>
      </c>
      <c r="E35" s="22"/>
      <c r="F35" s="27"/>
      <c r="G35" s="27"/>
      <c r="H35" s="27"/>
      <c r="I35" s="2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2"/>
      <c r="W35" s="27"/>
      <c r="X35" s="29"/>
      <c r="Y35" s="29"/>
      <c r="Z35" s="22"/>
      <c r="AA35" s="29" t="s">
        <v>175</v>
      </c>
      <c r="AB35" s="57" t="s">
        <v>215</v>
      </c>
      <c r="AC35" s="54">
        <v>4</v>
      </c>
      <c r="AD35" s="75">
        <v>4</v>
      </c>
      <c r="AE35" s="50"/>
      <c r="AF35" s="52"/>
    </row>
    <row r="36" spans="1:32" s="31" customFormat="1" x14ac:dyDescent="0.25">
      <c r="A36" s="51"/>
      <c r="B36" s="22"/>
      <c r="C36" s="113" t="s">
        <v>1510</v>
      </c>
      <c r="D36" s="114" t="s">
        <v>1511</v>
      </c>
      <c r="E36" s="22"/>
      <c r="F36" s="27"/>
      <c r="G36" s="27"/>
      <c r="H36" s="27"/>
      <c r="I36" s="22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2"/>
      <c r="W36" s="27"/>
      <c r="X36" s="29"/>
      <c r="Y36" s="29"/>
      <c r="Z36" s="22"/>
      <c r="AA36" s="29" t="s">
        <v>175</v>
      </c>
      <c r="AB36" s="57" t="s">
        <v>215</v>
      </c>
      <c r="AC36" s="54">
        <v>4</v>
      </c>
      <c r="AD36" s="75">
        <v>5</v>
      </c>
      <c r="AE36" s="50"/>
      <c r="AF36" s="52"/>
    </row>
    <row r="37" spans="1:32" s="31" customFormat="1" x14ac:dyDescent="0.25">
      <c r="A37" s="51"/>
      <c r="B37" s="22"/>
      <c r="C37" s="113" t="s">
        <v>292</v>
      </c>
      <c r="D37" s="114" t="s">
        <v>293</v>
      </c>
      <c r="E37" s="22"/>
      <c r="F37" s="27"/>
      <c r="G37" s="27"/>
      <c r="H37" s="27"/>
      <c r="I37" s="22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2"/>
      <c r="W37" s="27"/>
      <c r="X37" s="29"/>
      <c r="Y37" s="29"/>
      <c r="Z37" s="22"/>
      <c r="AA37" s="29" t="s">
        <v>175</v>
      </c>
      <c r="AB37" s="57" t="s">
        <v>215</v>
      </c>
      <c r="AC37" s="54">
        <v>4</v>
      </c>
      <c r="AD37" s="75">
        <v>6</v>
      </c>
      <c r="AE37" s="50"/>
      <c r="AF37" s="52"/>
    </row>
    <row r="38" spans="1:32" s="31" customFormat="1" x14ac:dyDescent="0.25">
      <c r="A38" s="51"/>
      <c r="B38" s="22"/>
      <c r="C38" s="113" t="s">
        <v>1512</v>
      </c>
      <c r="D38" s="114" t="s">
        <v>1513</v>
      </c>
      <c r="E38" s="22"/>
      <c r="F38" s="27"/>
      <c r="G38" s="27"/>
      <c r="H38" s="27"/>
      <c r="I38" s="22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2"/>
      <c r="W38" s="27"/>
      <c r="X38" s="29"/>
      <c r="Y38" s="29"/>
      <c r="Z38" s="22"/>
      <c r="AA38" s="29" t="s">
        <v>175</v>
      </c>
      <c r="AB38" s="57" t="s">
        <v>215</v>
      </c>
      <c r="AC38" s="54">
        <v>4</v>
      </c>
      <c r="AD38" s="75">
        <v>7</v>
      </c>
      <c r="AE38" s="50"/>
      <c r="AF38" s="52"/>
    </row>
    <row r="39" spans="1:32" s="31" customFormat="1" x14ac:dyDescent="0.25">
      <c r="A39" s="51"/>
      <c r="B39" s="22"/>
      <c r="C39" s="113" t="s">
        <v>179</v>
      </c>
      <c r="D39" s="114" t="s">
        <v>180</v>
      </c>
      <c r="E39" s="22"/>
      <c r="F39" s="27"/>
      <c r="G39" s="27"/>
      <c r="H39" s="27"/>
      <c r="I39" s="22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2"/>
      <c r="W39" s="27"/>
      <c r="X39" s="29"/>
      <c r="Y39" s="29"/>
      <c r="Z39" s="22"/>
      <c r="AA39" s="29" t="s">
        <v>175</v>
      </c>
      <c r="AB39" s="57" t="s">
        <v>215</v>
      </c>
      <c r="AC39" s="54">
        <v>4</v>
      </c>
      <c r="AD39" s="75">
        <v>8</v>
      </c>
      <c r="AE39" s="50"/>
      <c r="AF39" s="52"/>
    </row>
    <row r="40" spans="1:32" s="185" customFormat="1" x14ac:dyDescent="0.25">
      <c r="A40" s="179"/>
      <c r="B40" s="22"/>
      <c r="C40" s="102" t="s">
        <v>868</v>
      </c>
      <c r="D40" s="126" t="s">
        <v>869</v>
      </c>
      <c r="E40" s="22"/>
      <c r="F40" s="27"/>
      <c r="G40" s="27"/>
      <c r="H40" s="27"/>
      <c r="I40" s="22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2"/>
      <c r="W40" s="27"/>
      <c r="X40" s="29"/>
      <c r="Y40" s="29"/>
      <c r="Z40" s="22"/>
      <c r="AA40" s="29" t="s">
        <v>175</v>
      </c>
      <c r="AB40" s="57" t="s">
        <v>215</v>
      </c>
      <c r="AC40" s="54">
        <v>4</v>
      </c>
      <c r="AD40" s="75">
        <v>9</v>
      </c>
      <c r="AE40" s="50"/>
      <c r="AF40" s="184"/>
    </row>
    <row r="41" spans="1:32" s="31" customFormat="1" x14ac:dyDescent="0.25">
      <c r="A41" s="51"/>
      <c r="B41" s="22"/>
      <c r="C41" s="113" t="s">
        <v>1514</v>
      </c>
      <c r="D41" s="114" t="s">
        <v>177</v>
      </c>
      <c r="E41" s="22"/>
      <c r="F41" s="27"/>
      <c r="G41" s="27"/>
      <c r="H41" s="27"/>
      <c r="I41" s="22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2"/>
      <c r="W41" s="27"/>
      <c r="X41" s="29"/>
      <c r="Y41" s="29"/>
      <c r="Z41" s="22"/>
      <c r="AA41" s="29" t="s">
        <v>175</v>
      </c>
      <c r="AB41" s="57" t="s">
        <v>215</v>
      </c>
      <c r="AC41" s="54">
        <v>4</v>
      </c>
      <c r="AD41" s="75">
        <v>10</v>
      </c>
      <c r="AE41" s="50"/>
      <c r="AF41" s="52"/>
    </row>
    <row r="42" spans="1:32" s="31" customFormat="1" x14ac:dyDescent="0.25">
      <c r="A42" s="51"/>
      <c r="B42" s="22"/>
      <c r="C42" s="113" t="s">
        <v>178</v>
      </c>
      <c r="D42" s="114" t="s">
        <v>1515</v>
      </c>
      <c r="E42" s="22"/>
      <c r="F42" s="27"/>
      <c r="G42" s="27"/>
      <c r="H42" s="27"/>
      <c r="I42" s="22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2"/>
      <c r="W42" s="27"/>
      <c r="X42" s="29"/>
      <c r="Y42" s="29"/>
      <c r="Z42" s="22"/>
      <c r="AA42" s="29" t="s">
        <v>175</v>
      </c>
      <c r="AB42" s="57" t="s">
        <v>215</v>
      </c>
      <c r="AC42" s="54">
        <v>4</v>
      </c>
      <c r="AD42" s="75">
        <v>11</v>
      </c>
      <c r="AE42" s="50"/>
      <c r="AF42" s="52"/>
    </row>
    <row r="43" spans="1:32" s="31" customFormat="1" x14ac:dyDescent="0.25">
      <c r="A43" s="51"/>
      <c r="B43" s="22"/>
      <c r="C43" s="113" t="s">
        <v>1516</v>
      </c>
      <c r="D43" s="114" t="s">
        <v>1517</v>
      </c>
      <c r="E43" s="22"/>
      <c r="F43" s="27"/>
      <c r="G43" s="27"/>
      <c r="H43" s="27"/>
      <c r="I43" s="2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2"/>
      <c r="W43" s="27"/>
      <c r="X43" s="29"/>
      <c r="Y43" s="29"/>
      <c r="Z43" s="22"/>
      <c r="AA43" s="29" t="s">
        <v>174</v>
      </c>
      <c r="AB43" s="57" t="s">
        <v>216</v>
      </c>
      <c r="AC43" s="54">
        <v>5</v>
      </c>
      <c r="AD43" s="75">
        <v>1</v>
      </c>
      <c r="AE43" s="50"/>
      <c r="AF43" s="52"/>
    </row>
    <row r="44" spans="1:32" s="31" customFormat="1" x14ac:dyDescent="0.25">
      <c r="A44" s="51"/>
      <c r="B44" s="22"/>
      <c r="C44" s="113" t="s">
        <v>1518</v>
      </c>
      <c r="D44" s="114" t="s">
        <v>1519</v>
      </c>
      <c r="E44" s="22"/>
      <c r="F44" s="27"/>
      <c r="G44" s="27"/>
      <c r="H44" s="27"/>
      <c r="I44" s="2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2"/>
      <c r="W44" s="27"/>
      <c r="X44" s="29"/>
      <c r="Y44" s="29"/>
      <c r="Z44" s="22"/>
      <c r="AA44" s="29" t="s">
        <v>189</v>
      </c>
      <c r="AB44" s="57" t="s">
        <v>240</v>
      </c>
      <c r="AC44" s="54">
        <v>6</v>
      </c>
      <c r="AD44" s="75">
        <v>1</v>
      </c>
      <c r="AE44" s="50"/>
      <c r="AF44" s="52"/>
    </row>
    <row r="45" spans="1:32" s="31" customFormat="1" x14ac:dyDescent="0.25">
      <c r="A45" s="51"/>
      <c r="B45" s="22"/>
      <c r="C45" s="113" t="s">
        <v>197</v>
      </c>
      <c r="D45" s="114" t="s">
        <v>198</v>
      </c>
      <c r="E45" s="22"/>
      <c r="F45" s="27"/>
      <c r="G45" s="27"/>
      <c r="H45" s="27"/>
      <c r="I45" s="2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2"/>
      <c r="W45" s="27"/>
      <c r="X45" s="29"/>
      <c r="Y45" s="29"/>
      <c r="Z45" s="22"/>
      <c r="AA45" s="29" t="s">
        <v>196</v>
      </c>
      <c r="AB45" s="57" t="s">
        <v>217</v>
      </c>
      <c r="AC45" s="54">
        <v>7</v>
      </c>
      <c r="AD45" s="75">
        <v>1</v>
      </c>
      <c r="AE45" s="50"/>
      <c r="AF45" s="52"/>
    </row>
    <row r="46" spans="1:32" s="31" customFormat="1" x14ac:dyDescent="0.25">
      <c r="A46" s="46"/>
      <c r="B46" s="22"/>
      <c r="C46" s="113" t="s">
        <v>299</v>
      </c>
      <c r="D46" s="114" t="s">
        <v>1520</v>
      </c>
      <c r="E46" s="22"/>
      <c r="F46" s="27"/>
      <c r="G46" s="27"/>
      <c r="H46" s="27"/>
      <c r="I46" s="2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2"/>
      <c r="W46" s="27"/>
      <c r="X46" s="29"/>
      <c r="Y46" s="29"/>
      <c r="Z46" s="22"/>
      <c r="AA46" s="29" t="s">
        <v>196</v>
      </c>
      <c r="AB46" s="57" t="s">
        <v>217</v>
      </c>
      <c r="AC46" s="54">
        <v>7</v>
      </c>
      <c r="AD46" s="75">
        <v>2</v>
      </c>
      <c r="AE46" s="50"/>
      <c r="AF46" s="52"/>
    </row>
    <row r="47" spans="1:32" s="31" customFormat="1" x14ac:dyDescent="0.25">
      <c r="A47" s="51"/>
      <c r="B47" s="22"/>
      <c r="C47" s="113" t="s">
        <v>1521</v>
      </c>
      <c r="D47" s="114" t="s">
        <v>1522</v>
      </c>
      <c r="E47" s="22"/>
      <c r="F47" s="27"/>
      <c r="G47" s="27"/>
      <c r="H47" s="27"/>
      <c r="I47" s="22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2"/>
      <c r="W47" s="27"/>
      <c r="X47" s="29"/>
      <c r="Y47" s="29"/>
      <c r="Z47" s="22"/>
      <c r="AA47" s="29" t="s">
        <v>119</v>
      </c>
      <c r="AB47" s="57" t="s">
        <v>218</v>
      </c>
      <c r="AC47" s="54">
        <v>8</v>
      </c>
      <c r="AD47" s="75">
        <v>1</v>
      </c>
      <c r="AE47" s="50"/>
      <c r="AF47" s="52"/>
    </row>
    <row r="48" spans="1:32" s="31" customFormat="1" x14ac:dyDescent="0.25">
      <c r="A48" s="46"/>
      <c r="B48" s="22"/>
      <c r="C48" s="113" t="s">
        <v>1523</v>
      </c>
      <c r="D48" s="114" t="s">
        <v>118</v>
      </c>
      <c r="E48" s="22"/>
      <c r="F48" s="63"/>
      <c r="G48" s="64"/>
      <c r="H48" s="49"/>
      <c r="I48" s="2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22"/>
      <c r="W48" s="27"/>
      <c r="X48" s="29"/>
      <c r="Y48" s="29"/>
      <c r="Z48" s="22"/>
      <c r="AA48" s="29" t="s">
        <v>119</v>
      </c>
      <c r="AB48" s="57" t="s">
        <v>218</v>
      </c>
      <c r="AC48" s="54">
        <v>8</v>
      </c>
      <c r="AD48" s="75">
        <v>2</v>
      </c>
      <c r="AE48" s="50"/>
      <c r="AF48" s="52"/>
    </row>
    <row r="49" spans="1:32" s="31" customFormat="1" x14ac:dyDescent="0.25">
      <c r="A49" s="51"/>
      <c r="B49" s="22"/>
      <c r="C49" s="113" t="s">
        <v>1524</v>
      </c>
      <c r="D49" s="114" t="s">
        <v>891</v>
      </c>
      <c r="E49" s="22"/>
      <c r="F49" s="27"/>
      <c r="G49" s="27"/>
      <c r="H49" s="27"/>
      <c r="I49" s="22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2"/>
      <c r="W49" s="27"/>
      <c r="X49" s="29"/>
      <c r="Y49" s="29"/>
      <c r="Z49" s="22"/>
      <c r="AA49" s="29" t="s">
        <v>119</v>
      </c>
      <c r="AB49" s="57" t="s">
        <v>218</v>
      </c>
      <c r="AC49" s="54">
        <v>8</v>
      </c>
      <c r="AD49" s="75">
        <v>3</v>
      </c>
      <c r="AE49" s="50"/>
      <c r="AF49" s="52"/>
    </row>
    <row r="50" spans="1:32" s="185" customFormat="1" x14ac:dyDescent="0.25">
      <c r="A50" s="179"/>
      <c r="B50" s="22"/>
      <c r="C50" s="102" t="s">
        <v>874</v>
      </c>
      <c r="D50" s="126" t="s">
        <v>875</v>
      </c>
      <c r="E50" s="22"/>
      <c r="F50" s="27"/>
      <c r="G50" s="27"/>
      <c r="H50" s="27"/>
      <c r="I50" s="22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2"/>
      <c r="W50" s="27"/>
      <c r="X50" s="29"/>
      <c r="Y50" s="29"/>
      <c r="Z50" s="22"/>
      <c r="AA50" s="29" t="s">
        <v>873</v>
      </c>
      <c r="AB50" s="57" t="s">
        <v>872</v>
      </c>
      <c r="AC50" s="54">
        <v>9</v>
      </c>
      <c r="AD50" s="75">
        <v>1</v>
      </c>
      <c r="AE50" s="50"/>
      <c r="AF50" s="184"/>
    </row>
    <row r="51" spans="1:32" s="31" customFormat="1" x14ac:dyDescent="0.25">
      <c r="A51" s="51"/>
      <c r="B51" s="22"/>
      <c r="C51" s="113" t="s">
        <v>1525</v>
      </c>
      <c r="D51" s="114" t="s">
        <v>1526</v>
      </c>
      <c r="E51" s="22"/>
      <c r="F51" s="27"/>
      <c r="G51" s="27"/>
      <c r="H51" s="27"/>
      <c r="I51" s="22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2"/>
      <c r="W51" s="27"/>
      <c r="X51" s="29"/>
      <c r="Y51" s="29"/>
      <c r="Z51" s="22"/>
      <c r="AA51" s="29" t="s">
        <v>191</v>
      </c>
      <c r="AB51" s="57" t="s">
        <v>219</v>
      </c>
      <c r="AC51" s="54">
        <v>10</v>
      </c>
      <c r="AD51" s="75">
        <v>1</v>
      </c>
      <c r="AE51" s="50"/>
      <c r="AF51" s="88"/>
    </row>
    <row r="52" spans="1:32" s="31" customFormat="1" x14ac:dyDescent="0.25">
      <c r="A52" s="51"/>
      <c r="B52" s="22"/>
      <c r="C52" s="113" t="s">
        <v>294</v>
      </c>
      <c r="D52" s="114" t="s">
        <v>295</v>
      </c>
      <c r="E52" s="22"/>
      <c r="F52" s="27"/>
      <c r="G52" s="27"/>
      <c r="H52" s="27"/>
      <c r="I52" s="22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2"/>
      <c r="W52" s="27"/>
      <c r="X52" s="29"/>
      <c r="Y52" s="29"/>
      <c r="Z52" s="22"/>
      <c r="AA52" s="29" t="s">
        <v>191</v>
      </c>
      <c r="AB52" s="57" t="s">
        <v>219</v>
      </c>
      <c r="AC52" s="54">
        <v>10</v>
      </c>
      <c r="AD52" s="75">
        <v>2</v>
      </c>
      <c r="AE52" s="50"/>
      <c r="AF52" s="88"/>
    </row>
    <row r="53" spans="1:32" s="31" customFormat="1" x14ac:dyDescent="0.25">
      <c r="A53" s="51"/>
      <c r="B53" s="22"/>
      <c r="C53" s="25" t="s">
        <v>892</v>
      </c>
      <c r="D53" s="26" t="s">
        <v>890</v>
      </c>
      <c r="E53" s="22"/>
      <c r="F53" s="27"/>
      <c r="G53" s="27"/>
      <c r="H53" s="27"/>
      <c r="I53" s="22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2"/>
      <c r="W53" s="27"/>
      <c r="X53" s="29"/>
      <c r="Y53" s="29"/>
      <c r="Z53" s="22"/>
      <c r="AA53" s="29" t="s">
        <v>187</v>
      </c>
      <c r="AB53" s="57" t="s">
        <v>244</v>
      </c>
      <c r="AC53" s="54">
        <v>11</v>
      </c>
      <c r="AD53" s="43">
        <v>1</v>
      </c>
      <c r="AE53" s="50"/>
      <c r="AF53" s="88"/>
    </row>
    <row r="54" spans="1:32" s="31" customFormat="1" x14ac:dyDescent="0.25">
      <c r="A54" s="51"/>
      <c r="B54" s="22"/>
      <c r="C54" s="113" t="s">
        <v>1527</v>
      </c>
      <c r="D54" s="114" t="s">
        <v>1528</v>
      </c>
      <c r="E54" s="22"/>
      <c r="F54" s="27"/>
      <c r="G54" s="27"/>
      <c r="H54" s="27"/>
      <c r="I54" s="22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2"/>
      <c r="W54" s="27"/>
      <c r="X54" s="29"/>
      <c r="Y54" s="29"/>
      <c r="Z54" s="22"/>
      <c r="AA54" s="29" t="s">
        <v>187</v>
      </c>
      <c r="AB54" s="57" t="s">
        <v>244</v>
      </c>
      <c r="AC54" s="54">
        <v>11</v>
      </c>
      <c r="AD54" s="75">
        <v>2</v>
      </c>
      <c r="AE54" s="50"/>
      <c r="AF54" s="88"/>
    </row>
    <row r="55" spans="1:32" s="31" customFormat="1" x14ac:dyDescent="0.25">
      <c r="A55" s="46"/>
      <c r="B55" s="22"/>
      <c r="C55" s="113" t="s">
        <v>188</v>
      </c>
      <c r="D55" s="114" t="s">
        <v>1529</v>
      </c>
      <c r="E55" s="22"/>
      <c r="F55" s="63"/>
      <c r="G55" s="64"/>
      <c r="H55" s="49"/>
      <c r="I55" s="22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22"/>
      <c r="W55" s="27"/>
      <c r="X55" s="29"/>
      <c r="Y55" s="29"/>
      <c r="Z55" s="22"/>
      <c r="AA55" s="29" t="s">
        <v>187</v>
      </c>
      <c r="AB55" s="57" t="s">
        <v>244</v>
      </c>
      <c r="AC55" s="54">
        <v>11</v>
      </c>
      <c r="AD55" s="75">
        <v>3</v>
      </c>
      <c r="AE55" s="50"/>
      <c r="AF55" s="88"/>
    </row>
    <row r="56" spans="1:32" s="31" customFormat="1" x14ac:dyDescent="0.25">
      <c r="A56" s="46"/>
      <c r="B56" s="22"/>
      <c r="C56" s="113" t="s">
        <v>1893</v>
      </c>
      <c r="D56" s="114" t="s">
        <v>1894</v>
      </c>
      <c r="E56" s="22"/>
      <c r="F56" s="63"/>
      <c r="G56" s="64"/>
      <c r="H56" s="49"/>
      <c r="I56" s="22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22"/>
      <c r="W56" s="27"/>
      <c r="X56" s="29"/>
      <c r="Y56" s="29"/>
      <c r="Z56" s="22"/>
      <c r="AA56" s="29" t="s">
        <v>187</v>
      </c>
      <c r="AB56" s="57" t="s">
        <v>244</v>
      </c>
      <c r="AC56" s="54">
        <v>11</v>
      </c>
      <c r="AD56" s="75">
        <v>4</v>
      </c>
      <c r="AE56" s="50"/>
      <c r="AF56" s="88"/>
    </row>
    <row r="57" spans="1:32" s="31" customFormat="1" x14ac:dyDescent="0.25">
      <c r="A57" s="51"/>
      <c r="B57" s="22"/>
      <c r="C57" s="113" t="s">
        <v>1530</v>
      </c>
      <c r="D57" s="114" t="s">
        <v>1531</v>
      </c>
      <c r="E57" s="22"/>
      <c r="F57" s="27"/>
      <c r="G57" s="27"/>
      <c r="H57" s="27"/>
      <c r="I57" s="22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2"/>
      <c r="W57" s="27"/>
      <c r="X57" s="29"/>
      <c r="Y57" s="29"/>
      <c r="Z57" s="22"/>
      <c r="AA57" s="29" t="s">
        <v>120</v>
      </c>
      <c r="AB57" s="57" t="s">
        <v>220</v>
      </c>
      <c r="AC57" s="54">
        <v>12</v>
      </c>
      <c r="AD57" s="75">
        <v>1</v>
      </c>
      <c r="AE57" s="50"/>
      <c r="AF57" s="88"/>
    </row>
    <row r="58" spans="1:32" s="31" customFormat="1" x14ac:dyDescent="0.25">
      <c r="A58" s="46"/>
      <c r="B58" s="22"/>
      <c r="C58" s="113" t="s">
        <v>1532</v>
      </c>
      <c r="D58" s="114" t="s">
        <v>1533</v>
      </c>
      <c r="E58" s="22"/>
      <c r="F58" s="63"/>
      <c r="G58" s="64"/>
      <c r="H58" s="49"/>
      <c r="I58" s="22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22"/>
      <c r="W58" s="27"/>
      <c r="X58" s="29"/>
      <c r="Y58" s="29"/>
      <c r="Z58" s="22"/>
      <c r="AA58" s="29" t="s">
        <v>120</v>
      </c>
      <c r="AB58" s="57" t="s">
        <v>220</v>
      </c>
      <c r="AC58" s="54">
        <v>12</v>
      </c>
      <c r="AD58" s="75">
        <v>2</v>
      </c>
      <c r="AE58" s="50"/>
      <c r="AF58" s="88"/>
    </row>
    <row r="59" spans="1:32" s="189" customFormat="1" x14ac:dyDescent="0.25">
      <c r="A59" s="187"/>
      <c r="B59" s="22"/>
      <c r="C59" s="102" t="s">
        <v>870</v>
      </c>
      <c r="D59" s="126" t="s">
        <v>871</v>
      </c>
      <c r="E59" s="22"/>
      <c r="F59" s="63"/>
      <c r="G59" s="64"/>
      <c r="H59" s="49"/>
      <c r="I59" s="22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22"/>
      <c r="W59" s="27"/>
      <c r="X59" s="29"/>
      <c r="Y59" s="29"/>
      <c r="Z59" s="22"/>
      <c r="AA59" s="29" t="s">
        <v>120</v>
      </c>
      <c r="AB59" s="57" t="s">
        <v>220</v>
      </c>
      <c r="AC59" s="54">
        <v>12</v>
      </c>
      <c r="AD59" s="75">
        <v>3</v>
      </c>
      <c r="AE59" s="50"/>
      <c r="AF59" s="188"/>
    </row>
    <row r="60" spans="1:32" s="31" customFormat="1" x14ac:dyDescent="0.25">
      <c r="A60" s="51"/>
      <c r="B60" s="22"/>
      <c r="C60" s="113" t="s">
        <v>1534</v>
      </c>
      <c r="D60" s="114" t="s">
        <v>1535</v>
      </c>
      <c r="E60" s="22"/>
      <c r="F60" s="27"/>
      <c r="G60" s="27"/>
      <c r="H60" s="27"/>
      <c r="I60" s="22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2"/>
      <c r="W60" s="27"/>
      <c r="X60" s="29"/>
      <c r="Y60" s="29"/>
      <c r="Z60" s="22"/>
      <c r="AA60" s="29" t="s">
        <v>120</v>
      </c>
      <c r="AB60" s="57" t="s">
        <v>220</v>
      </c>
      <c r="AC60" s="54">
        <v>12</v>
      </c>
      <c r="AD60" s="75">
        <v>4</v>
      </c>
      <c r="AE60" s="50"/>
      <c r="AF60" s="88"/>
    </row>
    <row r="61" spans="1:32" s="31" customFormat="1" x14ac:dyDescent="0.25">
      <c r="A61" s="51"/>
      <c r="B61" s="22"/>
      <c r="C61" s="113" t="s">
        <v>122</v>
      </c>
      <c r="D61" s="114" t="s">
        <v>123</v>
      </c>
      <c r="E61" s="22"/>
      <c r="F61" s="27"/>
      <c r="G61" s="27"/>
      <c r="H61" s="27"/>
      <c r="I61" s="22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2"/>
      <c r="W61" s="27"/>
      <c r="X61" s="29"/>
      <c r="Y61" s="29"/>
      <c r="Z61" s="22"/>
      <c r="AA61" s="29" t="s">
        <v>120</v>
      </c>
      <c r="AB61" s="57" t="s">
        <v>220</v>
      </c>
      <c r="AC61" s="54">
        <v>12</v>
      </c>
      <c r="AD61" s="75">
        <v>5</v>
      </c>
      <c r="AE61" s="50"/>
      <c r="AF61" s="88"/>
    </row>
    <row r="62" spans="1:32" s="31" customFormat="1" x14ac:dyDescent="0.25">
      <c r="A62" s="51"/>
      <c r="B62" s="22"/>
      <c r="C62" s="113" t="s">
        <v>1536</v>
      </c>
      <c r="D62" s="114" t="s">
        <v>1537</v>
      </c>
      <c r="E62" s="22"/>
      <c r="F62" s="27"/>
      <c r="G62" s="27"/>
      <c r="H62" s="27"/>
      <c r="I62" s="22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2"/>
      <c r="W62" s="27"/>
      <c r="X62" s="29"/>
      <c r="Y62" s="29"/>
      <c r="Z62" s="22"/>
      <c r="AA62" s="29" t="s">
        <v>120</v>
      </c>
      <c r="AB62" s="57" t="s">
        <v>220</v>
      </c>
      <c r="AC62" s="54">
        <v>12</v>
      </c>
      <c r="AD62" s="75">
        <v>6</v>
      </c>
      <c r="AE62" s="50"/>
      <c r="AF62" s="88"/>
    </row>
    <row r="63" spans="1:32" s="31" customFormat="1" x14ac:dyDescent="0.25">
      <c r="A63" s="51"/>
      <c r="B63" s="22"/>
      <c r="C63" s="113" t="s">
        <v>307</v>
      </c>
      <c r="D63" s="114" t="s">
        <v>1538</v>
      </c>
      <c r="E63" s="22"/>
      <c r="F63" s="27"/>
      <c r="G63" s="27"/>
      <c r="H63" s="27"/>
      <c r="I63" s="2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2"/>
      <c r="W63" s="27"/>
      <c r="X63" s="29"/>
      <c r="Y63" s="29"/>
      <c r="Z63" s="22"/>
      <c r="AA63" s="29" t="s">
        <v>120</v>
      </c>
      <c r="AB63" s="57" t="s">
        <v>220</v>
      </c>
      <c r="AC63" s="54">
        <v>12</v>
      </c>
      <c r="AD63" s="75">
        <v>7</v>
      </c>
      <c r="AE63" s="50"/>
      <c r="AF63" s="88"/>
    </row>
    <row r="64" spans="1:32" s="31" customFormat="1" x14ac:dyDescent="0.25">
      <c r="A64" s="51"/>
      <c r="B64" s="22"/>
      <c r="C64" s="113" t="s">
        <v>121</v>
      </c>
      <c r="D64" s="114" t="s">
        <v>1539</v>
      </c>
      <c r="E64" s="22"/>
      <c r="F64" s="27"/>
      <c r="G64" s="27"/>
      <c r="H64" s="27"/>
      <c r="I64" s="2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2"/>
      <c r="W64" s="27"/>
      <c r="X64" s="29"/>
      <c r="Y64" s="29"/>
      <c r="Z64" s="22"/>
      <c r="AA64" s="29" t="s">
        <v>120</v>
      </c>
      <c r="AB64" s="57" t="s">
        <v>220</v>
      </c>
      <c r="AC64" s="54">
        <v>12</v>
      </c>
      <c r="AD64" s="75">
        <v>8</v>
      </c>
      <c r="AE64" s="50"/>
      <c r="AF64" s="88"/>
    </row>
    <row r="65" spans="1:32" s="185" customFormat="1" x14ac:dyDescent="0.25">
      <c r="A65" s="179"/>
      <c r="B65" s="22"/>
      <c r="C65" s="217" t="s">
        <v>876</v>
      </c>
      <c r="D65" s="218" t="s">
        <v>877</v>
      </c>
      <c r="E65" s="22"/>
      <c r="F65" s="27"/>
      <c r="G65" s="27"/>
      <c r="H65" s="27"/>
      <c r="I65" s="22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2"/>
      <c r="W65" s="27"/>
      <c r="X65" s="29"/>
      <c r="Y65" s="29"/>
      <c r="Z65" s="22"/>
      <c r="AA65" s="29" t="s">
        <v>171</v>
      </c>
      <c r="AB65" s="57" t="s">
        <v>245</v>
      </c>
      <c r="AC65" s="54">
        <v>13</v>
      </c>
      <c r="AD65" s="75">
        <v>1</v>
      </c>
      <c r="AE65" s="50"/>
      <c r="AF65" s="190"/>
    </row>
    <row r="66" spans="1:32" s="31" customFormat="1" x14ac:dyDescent="0.25">
      <c r="A66" s="51"/>
      <c r="B66" s="22"/>
      <c r="C66" s="260" t="s">
        <v>170</v>
      </c>
      <c r="D66" s="191" t="s">
        <v>1540</v>
      </c>
      <c r="E66" s="22"/>
      <c r="F66" s="27"/>
      <c r="G66" s="27"/>
      <c r="H66" s="27"/>
      <c r="I66" s="22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2"/>
      <c r="W66" s="27"/>
      <c r="X66" s="29"/>
      <c r="Y66" s="29"/>
      <c r="Z66" s="22"/>
      <c r="AA66" s="29" t="s">
        <v>171</v>
      </c>
      <c r="AB66" s="57" t="s">
        <v>245</v>
      </c>
      <c r="AC66" s="54">
        <v>13</v>
      </c>
      <c r="AD66" s="75">
        <v>2</v>
      </c>
      <c r="AE66" s="50"/>
      <c r="AF66" s="88"/>
    </row>
    <row r="67" spans="1:32" s="185" customFormat="1" x14ac:dyDescent="0.25">
      <c r="A67" s="179"/>
      <c r="B67" s="22"/>
      <c r="C67" s="217" t="s">
        <v>878</v>
      </c>
      <c r="D67" s="218" t="s">
        <v>879</v>
      </c>
      <c r="E67" s="22"/>
      <c r="F67" s="27"/>
      <c r="G67" s="27"/>
      <c r="H67" s="27"/>
      <c r="I67" s="2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2"/>
      <c r="W67" s="27"/>
      <c r="X67" s="29"/>
      <c r="Y67" s="29"/>
      <c r="Z67" s="22"/>
      <c r="AA67" s="29" t="s">
        <v>171</v>
      </c>
      <c r="AB67" s="57" t="s">
        <v>245</v>
      </c>
      <c r="AC67" s="54">
        <v>13</v>
      </c>
      <c r="AD67" s="75">
        <v>3</v>
      </c>
      <c r="AE67" s="50"/>
      <c r="AF67" s="190"/>
    </row>
    <row r="68" spans="1:32" s="31" customFormat="1" x14ac:dyDescent="0.25">
      <c r="A68" s="51"/>
      <c r="B68" s="22"/>
      <c r="C68" s="260" t="s">
        <v>1541</v>
      </c>
      <c r="D68" s="191" t="s">
        <v>1542</v>
      </c>
      <c r="E68" s="22"/>
      <c r="F68" s="63"/>
      <c r="G68" s="64"/>
      <c r="H68" s="49"/>
      <c r="I68" s="22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22"/>
      <c r="W68" s="27"/>
      <c r="X68" s="29"/>
      <c r="Y68" s="29"/>
      <c r="Z68" s="22"/>
      <c r="AA68" s="29" t="s">
        <v>171</v>
      </c>
      <c r="AB68" s="57" t="s">
        <v>245</v>
      </c>
      <c r="AC68" s="54">
        <v>13</v>
      </c>
      <c r="AD68" s="75">
        <v>4</v>
      </c>
      <c r="AE68" s="50"/>
      <c r="AF68" s="88"/>
    </row>
    <row r="69" spans="1:32" s="185" customFormat="1" x14ac:dyDescent="0.25">
      <c r="A69" s="179"/>
      <c r="B69" s="22"/>
      <c r="C69" s="217" t="s">
        <v>880</v>
      </c>
      <c r="D69" s="218" t="s">
        <v>881</v>
      </c>
      <c r="E69" s="22"/>
      <c r="F69" s="63"/>
      <c r="G69" s="64"/>
      <c r="H69" s="49"/>
      <c r="I69" s="22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22"/>
      <c r="W69" s="27"/>
      <c r="X69" s="29"/>
      <c r="Y69" s="29"/>
      <c r="Z69" s="22"/>
      <c r="AA69" s="29" t="s">
        <v>171</v>
      </c>
      <c r="AB69" s="57" t="s">
        <v>245</v>
      </c>
      <c r="AC69" s="54">
        <v>13</v>
      </c>
      <c r="AD69" s="75">
        <v>5</v>
      </c>
      <c r="AE69" s="50"/>
      <c r="AF69" s="190"/>
    </row>
    <row r="70" spans="1:32" s="31" customFormat="1" x14ac:dyDescent="0.25">
      <c r="A70" s="51"/>
      <c r="B70" s="22"/>
      <c r="C70" s="113" t="s">
        <v>1543</v>
      </c>
      <c r="D70" s="114" t="s">
        <v>1544</v>
      </c>
      <c r="E70" s="22"/>
      <c r="F70" s="27"/>
      <c r="G70" s="27"/>
      <c r="H70" s="27"/>
      <c r="I70" s="22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2"/>
      <c r="W70" s="27"/>
      <c r="X70" s="29"/>
      <c r="Y70" s="29"/>
      <c r="Z70" s="22"/>
      <c r="AA70" s="29" t="s">
        <v>171</v>
      </c>
      <c r="AB70" s="57" t="s">
        <v>245</v>
      </c>
      <c r="AC70" s="54">
        <v>13</v>
      </c>
      <c r="AD70" s="75">
        <v>6</v>
      </c>
      <c r="AE70" s="50"/>
      <c r="AF70" s="88"/>
    </row>
    <row r="71" spans="1:32" s="31" customFormat="1" x14ac:dyDescent="0.25">
      <c r="A71" s="51"/>
      <c r="B71" s="22"/>
      <c r="C71" s="113" t="s">
        <v>172</v>
      </c>
      <c r="D71" s="114" t="s">
        <v>173</v>
      </c>
      <c r="E71" s="22"/>
      <c r="F71" s="27"/>
      <c r="G71" s="27"/>
      <c r="H71" s="27"/>
      <c r="I71" s="2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2"/>
      <c r="W71" s="27"/>
      <c r="X71" s="29"/>
      <c r="Y71" s="29"/>
      <c r="Z71" s="22"/>
      <c r="AA71" s="29" t="s">
        <v>171</v>
      </c>
      <c r="AB71" s="57" t="s">
        <v>245</v>
      </c>
      <c r="AC71" s="54">
        <v>13</v>
      </c>
      <c r="AD71" s="75">
        <v>7</v>
      </c>
      <c r="AE71" s="50"/>
      <c r="AF71" s="88"/>
    </row>
    <row r="72" spans="1:32" s="31" customFormat="1" x14ac:dyDescent="0.25">
      <c r="A72" s="51"/>
      <c r="B72" s="22"/>
      <c r="C72" s="113" t="s">
        <v>1545</v>
      </c>
      <c r="D72" s="114" t="s">
        <v>1546</v>
      </c>
      <c r="E72" s="22"/>
      <c r="F72" s="27"/>
      <c r="G72" s="27"/>
      <c r="H72" s="27"/>
      <c r="I72" s="2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2"/>
      <c r="W72" s="27"/>
      <c r="X72" s="29"/>
      <c r="Y72" s="29"/>
      <c r="Z72" s="22"/>
      <c r="AA72" s="29" t="s">
        <v>204</v>
      </c>
      <c r="AB72" s="57" t="s">
        <v>221</v>
      </c>
      <c r="AC72" s="54">
        <v>14</v>
      </c>
      <c r="AD72" s="75">
        <v>1</v>
      </c>
      <c r="AE72" s="50"/>
      <c r="AF72" s="88"/>
    </row>
    <row r="73" spans="1:32" s="31" customFormat="1" x14ac:dyDescent="0.25">
      <c r="A73" s="51"/>
      <c r="B73" s="22"/>
      <c r="C73" s="113" t="s">
        <v>199</v>
      </c>
      <c r="D73" s="114" t="s">
        <v>200</v>
      </c>
      <c r="E73" s="22"/>
      <c r="F73" s="27"/>
      <c r="G73" s="27"/>
      <c r="H73" s="27"/>
      <c r="I73" s="2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2"/>
      <c r="W73" s="27"/>
      <c r="X73" s="29"/>
      <c r="Y73" s="29"/>
      <c r="Z73" s="22"/>
      <c r="AA73" s="29" t="s">
        <v>201</v>
      </c>
      <c r="AB73" s="57" t="s">
        <v>222</v>
      </c>
      <c r="AC73" s="54">
        <v>15</v>
      </c>
      <c r="AD73" s="75">
        <v>1</v>
      </c>
      <c r="AE73" s="50"/>
      <c r="AF73" s="88"/>
    </row>
    <row r="74" spans="1:32" s="31" customFormat="1" x14ac:dyDescent="0.25">
      <c r="A74" s="46"/>
      <c r="B74" s="22"/>
      <c r="C74" s="113" t="s">
        <v>1547</v>
      </c>
      <c r="D74" s="114" t="s">
        <v>1895</v>
      </c>
      <c r="E74" s="22"/>
      <c r="F74" s="63"/>
      <c r="G74" s="64"/>
      <c r="H74" s="49"/>
      <c r="I74" s="22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22"/>
      <c r="W74" s="27"/>
      <c r="X74" s="29"/>
      <c r="Y74" s="29"/>
      <c r="Z74" s="22"/>
      <c r="AA74" s="29" t="s">
        <v>201</v>
      </c>
      <c r="AB74" s="57" t="s">
        <v>222</v>
      </c>
      <c r="AC74" s="54">
        <v>15</v>
      </c>
      <c r="AD74" s="75">
        <v>2</v>
      </c>
      <c r="AE74" s="50"/>
      <c r="AF74" s="88"/>
    </row>
    <row r="75" spans="1:32" s="31" customFormat="1" x14ac:dyDescent="0.25">
      <c r="A75" s="51"/>
      <c r="B75" s="22"/>
      <c r="C75" s="113" t="s">
        <v>1548</v>
      </c>
      <c r="D75" s="114" t="s">
        <v>202</v>
      </c>
      <c r="E75" s="22"/>
      <c r="F75" s="27"/>
      <c r="G75" s="27"/>
      <c r="H75" s="27"/>
      <c r="I75" s="22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2"/>
      <c r="W75" s="27"/>
      <c r="X75" s="29"/>
      <c r="Y75" s="29"/>
      <c r="Z75" s="22"/>
      <c r="AA75" s="29" t="s">
        <v>201</v>
      </c>
      <c r="AB75" s="57" t="s">
        <v>222</v>
      </c>
      <c r="AC75" s="54">
        <v>15</v>
      </c>
      <c r="AD75" s="75">
        <v>3</v>
      </c>
      <c r="AE75" s="50"/>
      <c r="AF75" s="88"/>
    </row>
    <row r="76" spans="1:32" s="31" customFormat="1" x14ac:dyDescent="0.25">
      <c r="A76" s="51"/>
      <c r="B76" s="22"/>
      <c r="C76" s="113" t="s">
        <v>1549</v>
      </c>
      <c r="D76" s="114" t="s">
        <v>203</v>
      </c>
      <c r="E76" s="22"/>
      <c r="F76" s="27"/>
      <c r="G76" s="27"/>
      <c r="H76" s="27"/>
      <c r="I76" s="2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2"/>
      <c r="W76" s="27"/>
      <c r="X76" s="29"/>
      <c r="Y76" s="29"/>
      <c r="Z76" s="22"/>
      <c r="AA76" s="29" t="s">
        <v>201</v>
      </c>
      <c r="AB76" s="57" t="s">
        <v>222</v>
      </c>
      <c r="AC76" s="54">
        <v>15</v>
      </c>
      <c r="AD76" s="75">
        <v>4</v>
      </c>
      <c r="AE76" s="50"/>
      <c r="AF76" s="88"/>
    </row>
    <row r="77" spans="1:32" s="31" customFormat="1" x14ac:dyDescent="0.25">
      <c r="A77" s="51"/>
      <c r="B77" s="22"/>
      <c r="C77" s="113" t="s">
        <v>1896</v>
      </c>
      <c r="D77" s="114" t="s">
        <v>1897</v>
      </c>
      <c r="E77" s="22"/>
      <c r="F77" s="27"/>
      <c r="G77" s="27"/>
      <c r="H77" s="27"/>
      <c r="I77" s="2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2"/>
      <c r="W77" s="27"/>
      <c r="X77" s="29"/>
      <c r="Y77" s="29"/>
      <c r="Z77" s="22"/>
      <c r="AA77" s="29" t="s">
        <v>201</v>
      </c>
      <c r="AB77" s="57" t="s">
        <v>222</v>
      </c>
      <c r="AC77" s="54">
        <v>15</v>
      </c>
      <c r="AD77" s="75">
        <v>5</v>
      </c>
      <c r="AE77" s="50"/>
      <c r="AF77" s="88"/>
    </row>
    <row r="78" spans="1:32" s="31" customFormat="1" x14ac:dyDescent="0.25">
      <c r="A78" s="51"/>
      <c r="B78" s="22"/>
      <c r="C78" s="113" t="s">
        <v>1550</v>
      </c>
      <c r="D78" s="114" t="s">
        <v>1551</v>
      </c>
      <c r="E78" s="22"/>
      <c r="F78" s="27"/>
      <c r="G78" s="27"/>
      <c r="H78" s="27"/>
      <c r="I78" s="2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2"/>
      <c r="W78" s="27"/>
      <c r="X78" s="29"/>
      <c r="Y78" s="29"/>
      <c r="Z78" s="22"/>
      <c r="AA78" s="29" t="s">
        <v>192</v>
      </c>
      <c r="AB78" s="57" t="s">
        <v>223</v>
      </c>
      <c r="AC78" s="54">
        <v>16</v>
      </c>
      <c r="AD78" s="75">
        <v>1</v>
      </c>
      <c r="AE78" s="50"/>
      <c r="AF78" s="88"/>
    </row>
    <row r="79" spans="1:32" s="31" customFormat="1" x14ac:dyDescent="0.25">
      <c r="A79" s="46"/>
      <c r="B79" s="22"/>
      <c r="C79" s="113" t="s">
        <v>193</v>
      </c>
      <c r="D79" s="114" t="s">
        <v>1552</v>
      </c>
      <c r="E79" s="22"/>
      <c r="F79" s="63"/>
      <c r="G79" s="64"/>
      <c r="H79" s="49"/>
      <c r="I79" s="22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22"/>
      <c r="W79" s="27"/>
      <c r="X79" s="29"/>
      <c r="Y79" s="29"/>
      <c r="Z79" s="22"/>
      <c r="AA79" s="29" t="s">
        <v>192</v>
      </c>
      <c r="AB79" s="57" t="s">
        <v>223</v>
      </c>
      <c r="AC79" s="54">
        <v>16</v>
      </c>
      <c r="AD79" s="75">
        <v>2</v>
      </c>
      <c r="AE79" s="50"/>
      <c r="AF79" s="88"/>
    </row>
    <row r="80" spans="1:32" s="31" customFormat="1" x14ac:dyDescent="0.25">
      <c r="A80" s="51"/>
      <c r="B80" s="22"/>
      <c r="C80" s="113" t="s">
        <v>1553</v>
      </c>
      <c r="D80" s="114" t="s">
        <v>1554</v>
      </c>
      <c r="E80" s="22"/>
      <c r="F80" s="27"/>
      <c r="G80" s="27"/>
      <c r="H80" s="27"/>
      <c r="I80" s="2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2"/>
      <c r="W80" s="27"/>
      <c r="X80" s="29"/>
      <c r="Y80" s="29"/>
      <c r="Z80" s="22"/>
      <c r="AA80" s="29" t="s">
        <v>192</v>
      </c>
      <c r="AB80" s="57" t="s">
        <v>223</v>
      </c>
      <c r="AC80" s="54">
        <v>16</v>
      </c>
      <c r="AD80" s="75">
        <v>3</v>
      </c>
      <c r="AE80" s="50"/>
      <c r="AF80" s="88"/>
    </row>
    <row r="81" spans="1:32" s="31" customFormat="1" x14ac:dyDescent="0.25">
      <c r="A81" s="51"/>
      <c r="B81" s="22"/>
      <c r="C81" s="113" t="s">
        <v>1555</v>
      </c>
      <c r="D81" s="114" t="s">
        <v>1556</v>
      </c>
      <c r="E81" s="22"/>
      <c r="F81" s="27"/>
      <c r="G81" s="27"/>
      <c r="H81" s="27"/>
      <c r="I81" s="2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2"/>
      <c r="W81" s="27"/>
      <c r="X81" s="29"/>
      <c r="Y81" s="29"/>
      <c r="Z81" s="22"/>
      <c r="AA81" s="29" t="s">
        <v>192</v>
      </c>
      <c r="AB81" s="57" t="s">
        <v>223</v>
      </c>
      <c r="AC81" s="54">
        <v>16</v>
      </c>
      <c r="AD81" s="75">
        <v>4</v>
      </c>
      <c r="AE81" s="50"/>
      <c r="AF81" s="88"/>
    </row>
    <row r="82" spans="1:32" s="31" customFormat="1" x14ac:dyDescent="0.25">
      <c r="A82" s="51"/>
      <c r="B82" s="22"/>
      <c r="C82" s="113" t="s">
        <v>1557</v>
      </c>
      <c r="D82" s="114" t="s">
        <v>1558</v>
      </c>
      <c r="E82" s="22"/>
      <c r="F82" s="27"/>
      <c r="G82" s="27"/>
      <c r="H82" s="27"/>
      <c r="I82" s="2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2"/>
      <c r="W82" s="27"/>
      <c r="X82" s="29"/>
      <c r="Y82" s="29"/>
      <c r="Z82" s="22"/>
      <c r="AA82" s="29" t="s">
        <v>192</v>
      </c>
      <c r="AB82" s="57" t="s">
        <v>223</v>
      </c>
      <c r="AC82" s="54">
        <v>16</v>
      </c>
      <c r="AD82" s="75">
        <v>5</v>
      </c>
      <c r="AE82" s="50"/>
      <c r="AF82" s="88"/>
    </row>
    <row r="83" spans="1:32" s="31" customFormat="1" x14ac:dyDescent="0.25">
      <c r="A83" s="51"/>
      <c r="B83" s="22"/>
      <c r="C83" s="113" t="s">
        <v>1559</v>
      </c>
      <c r="D83" s="114" t="s">
        <v>1560</v>
      </c>
      <c r="E83" s="22"/>
      <c r="F83" s="27"/>
      <c r="G83" s="27"/>
      <c r="H83" s="27"/>
      <c r="I83" s="22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2"/>
      <c r="W83" s="27"/>
      <c r="X83" s="29"/>
      <c r="Y83" s="29"/>
      <c r="Z83" s="22"/>
      <c r="AA83" s="29" t="s">
        <v>192</v>
      </c>
      <c r="AB83" s="57" t="s">
        <v>223</v>
      </c>
      <c r="AC83" s="54">
        <v>16</v>
      </c>
      <c r="AD83" s="75">
        <v>6</v>
      </c>
      <c r="AE83" s="50"/>
      <c r="AF83" s="88"/>
    </row>
    <row r="84" spans="1:32" s="31" customFormat="1" x14ac:dyDescent="0.25">
      <c r="A84" s="51"/>
      <c r="B84" s="22"/>
      <c r="C84" s="113" t="s">
        <v>194</v>
      </c>
      <c r="D84" s="114" t="s">
        <v>195</v>
      </c>
      <c r="E84" s="22"/>
      <c r="F84" s="27"/>
      <c r="G84" s="27"/>
      <c r="H84" s="27"/>
      <c r="I84" s="2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2"/>
      <c r="W84" s="27"/>
      <c r="X84" s="29"/>
      <c r="Y84" s="29"/>
      <c r="Z84" s="22"/>
      <c r="AA84" s="29" t="s">
        <v>192</v>
      </c>
      <c r="AB84" s="57" t="s">
        <v>223</v>
      </c>
      <c r="AC84" s="54">
        <v>16</v>
      </c>
      <c r="AD84" s="75">
        <v>7</v>
      </c>
      <c r="AE84" s="50"/>
      <c r="AF84" s="88"/>
    </row>
    <row r="85" spans="1:32" s="31" customFormat="1" x14ac:dyDescent="0.25">
      <c r="A85" s="51"/>
      <c r="B85" s="22"/>
      <c r="C85" s="113" t="s">
        <v>1561</v>
      </c>
      <c r="D85" s="114" t="s">
        <v>183</v>
      </c>
      <c r="E85" s="22"/>
      <c r="F85" s="27"/>
      <c r="G85" s="27"/>
      <c r="H85" s="27"/>
      <c r="I85" s="2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2"/>
      <c r="W85" s="27"/>
      <c r="X85" s="29"/>
      <c r="Y85" s="29"/>
      <c r="Z85" s="22"/>
      <c r="AA85" s="25" t="s">
        <v>181</v>
      </c>
      <c r="AB85" s="26" t="s">
        <v>224</v>
      </c>
      <c r="AC85" s="54">
        <v>17</v>
      </c>
      <c r="AD85" s="75">
        <v>1</v>
      </c>
      <c r="AE85" s="50"/>
      <c r="AF85" s="88"/>
    </row>
    <row r="86" spans="1:32" s="31" customFormat="1" x14ac:dyDescent="0.25">
      <c r="A86" s="46"/>
      <c r="B86" s="22"/>
      <c r="C86" s="113" t="s">
        <v>1562</v>
      </c>
      <c r="D86" s="114" t="s">
        <v>1563</v>
      </c>
      <c r="E86" s="22"/>
      <c r="F86" s="63"/>
      <c r="G86" s="64"/>
      <c r="H86" s="49"/>
      <c r="I86" s="22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22"/>
      <c r="W86" s="27"/>
      <c r="X86" s="29"/>
      <c r="Y86" s="29"/>
      <c r="Z86" s="22"/>
      <c r="AA86" s="25" t="s">
        <v>181</v>
      </c>
      <c r="AB86" s="26" t="s">
        <v>224</v>
      </c>
      <c r="AC86" s="54">
        <v>17</v>
      </c>
      <c r="AD86" s="75">
        <v>2</v>
      </c>
      <c r="AE86" s="50"/>
      <c r="AF86" s="88"/>
    </row>
    <row r="87" spans="1:32" s="31" customFormat="1" x14ac:dyDescent="0.25">
      <c r="A87" s="51"/>
      <c r="B87" s="22"/>
      <c r="C87" s="113" t="s">
        <v>1564</v>
      </c>
      <c r="D87" s="114" t="s">
        <v>1565</v>
      </c>
      <c r="E87" s="22"/>
      <c r="F87" s="27"/>
      <c r="G87" s="27"/>
      <c r="H87" s="27"/>
      <c r="I87" s="22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2"/>
      <c r="W87" s="27"/>
      <c r="X87" s="29"/>
      <c r="Y87" s="29"/>
      <c r="Z87" s="22"/>
      <c r="AA87" s="25" t="s">
        <v>181</v>
      </c>
      <c r="AB87" s="26" t="s">
        <v>224</v>
      </c>
      <c r="AC87" s="54">
        <v>17</v>
      </c>
      <c r="AD87" s="75">
        <v>3</v>
      </c>
      <c r="AE87" s="50"/>
      <c r="AF87" s="88"/>
    </row>
    <row r="88" spans="1:32" s="185" customFormat="1" x14ac:dyDescent="0.25">
      <c r="A88" s="179"/>
      <c r="B88" s="22"/>
      <c r="C88" s="102" t="s">
        <v>882</v>
      </c>
      <c r="D88" s="126" t="s">
        <v>883</v>
      </c>
      <c r="E88" s="22"/>
      <c r="F88" s="27"/>
      <c r="G88" s="27"/>
      <c r="H88" s="27"/>
      <c r="I88" s="22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2"/>
      <c r="W88" s="27"/>
      <c r="X88" s="29"/>
      <c r="Y88" s="29"/>
      <c r="Z88" s="22"/>
      <c r="AA88" s="25" t="s">
        <v>181</v>
      </c>
      <c r="AB88" s="26" t="s">
        <v>224</v>
      </c>
      <c r="AC88" s="54">
        <v>17</v>
      </c>
      <c r="AD88" s="75">
        <v>4</v>
      </c>
      <c r="AE88" s="50"/>
      <c r="AF88" s="190"/>
    </row>
    <row r="89" spans="1:32" s="31" customFormat="1" x14ac:dyDescent="0.25">
      <c r="A89" s="51"/>
      <c r="B89" s="22"/>
      <c r="C89" s="113" t="s">
        <v>1566</v>
      </c>
      <c r="D89" s="114" t="s">
        <v>184</v>
      </c>
      <c r="E89" s="22"/>
      <c r="F89" s="27"/>
      <c r="G89" s="27"/>
      <c r="H89" s="27"/>
      <c r="I89" s="2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2"/>
      <c r="W89" s="27"/>
      <c r="X89" s="29"/>
      <c r="Y89" s="29"/>
      <c r="Z89" s="22"/>
      <c r="AA89" s="25" t="s">
        <v>181</v>
      </c>
      <c r="AB89" s="26" t="s">
        <v>224</v>
      </c>
      <c r="AC89" s="54">
        <v>17</v>
      </c>
      <c r="AD89" s="75">
        <v>5</v>
      </c>
      <c r="AE89" s="50"/>
      <c r="AF89" s="88"/>
    </row>
    <row r="90" spans="1:32" s="31" customFormat="1" x14ac:dyDescent="0.25">
      <c r="A90" s="51"/>
      <c r="B90" s="22"/>
      <c r="C90" s="113" t="s">
        <v>1567</v>
      </c>
      <c r="D90" s="114" t="s">
        <v>1568</v>
      </c>
      <c r="E90" s="22"/>
      <c r="F90" s="27"/>
      <c r="G90" s="27"/>
      <c r="H90" s="27"/>
      <c r="I90" s="22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2"/>
      <c r="W90" s="27"/>
      <c r="X90" s="29"/>
      <c r="Y90" s="29"/>
      <c r="Z90" s="22"/>
      <c r="AA90" s="25" t="s">
        <v>181</v>
      </c>
      <c r="AB90" s="26" t="s">
        <v>224</v>
      </c>
      <c r="AC90" s="54">
        <v>17</v>
      </c>
      <c r="AD90" s="75">
        <v>6</v>
      </c>
      <c r="AE90" s="50"/>
      <c r="AF90" s="88"/>
    </row>
    <row r="91" spans="1:32" s="31" customFormat="1" x14ac:dyDescent="0.25">
      <c r="A91" s="51"/>
      <c r="B91" s="22"/>
      <c r="C91" s="113" t="s">
        <v>185</v>
      </c>
      <c r="D91" s="114" t="s">
        <v>1569</v>
      </c>
      <c r="E91" s="22"/>
      <c r="F91" s="27"/>
      <c r="G91" s="27"/>
      <c r="H91" s="27"/>
      <c r="I91" s="22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2"/>
      <c r="W91" s="27"/>
      <c r="X91" s="29"/>
      <c r="Y91" s="29"/>
      <c r="Z91" s="22"/>
      <c r="AA91" s="25" t="s">
        <v>181</v>
      </c>
      <c r="AB91" s="26" t="s">
        <v>224</v>
      </c>
      <c r="AC91" s="54">
        <v>17</v>
      </c>
      <c r="AD91" s="75">
        <v>7</v>
      </c>
      <c r="AE91" s="50"/>
      <c r="AF91" s="88"/>
    </row>
    <row r="92" spans="1:32" s="185" customFormat="1" x14ac:dyDescent="0.25">
      <c r="A92" s="179"/>
      <c r="B92" s="22"/>
      <c r="C92" s="102" t="s">
        <v>884</v>
      </c>
      <c r="D92" s="126" t="s">
        <v>885</v>
      </c>
      <c r="E92" s="22"/>
      <c r="F92" s="27"/>
      <c r="G92" s="27"/>
      <c r="H92" s="27"/>
      <c r="I92" s="22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2"/>
      <c r="W92" s="27"/>
      <c r="X92" s="29"/>
      <c r="Y92" s="29"/>
      <c r="Z92" s="22"/>
      <c r="AA92" s="25" t="s">
        <v>181</v>
      </c>
      <c r="AB92" s="26" t="s">
        <v>224</v>
      </c>
      <c r="AC92" s="54">
        <v>17</v>
      </c>
      <c r="AD92" s="75">
        <v>8</v>
      </c>
      <c r="AE92" s="50"/>
      <c r="AF92" s="190"/>
    </row>
    <row r="93" spans="1:32" s="31" customFormat="1" x14ac:dyDescent="0.25">
      <c r="A93" s="51"/>
      <c r="B93" s="22"/>
      <c r="C93" s="113" t="s">
        <v>182</v>
      </c>
      <c r="D93" s="114" t="s">
        <v>1570</v>
      </c>
      <c r="E93" s="22"/>
      <c r="F93" s="27"/>
      <c r="G93" s="27"/>
      <c r="H93" s="27"/>
      <c r="I93" s="22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2"/>
      <c r="W93" s="27"/>
      <c r="X93" s="29"/>
      <c r="Y93" s="29"/>
      <c r="Z93" s="22"/>
      <c r="AA93" s="25" t="s">
        <v>181</v>
      </c>
      <c r="AB93" s="26" t="s">
        <v>224</v>
      </c>
      <c r="AC93" s="54">
        <v>17</v>
      </c>
      <c r="AD93" s="75">
        <v>9</v>
      </c>
      <c r="AE93" s="50"/>
      <c r="AF93" s="88"/>
    </row>
    <row r="94" spans="1:32" s="31" customFormat="1" x14ac:dyDescent="0.25">
      <c r="A94" s="51"/>
      <c r="B94" s="22"/>
      <c r="C94" s="113" t="s">
        <v>1571</v>
      </c>
      <c r="D94" s="114" t="s">
        <v>1572</v>
      </c>
      <c r="E94" s="22"/>
      <c r="F94" s="27"/>
      <c r="G94" s="27"/>
      <c r="H94" s="27"/>
      <c r="I94" s="22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2"/>
      <c r="W94" s="27"/>
      <c r="X94" s="29"/>
      <c r="Y94" s="29"/>
      <c r="Z94" s="22"/>
      <c r="AA94" s="25" t="s">
        <v>181</v>
      </c>
      <c r="AB94" s="26" t="s">
        <v>224</v>
      </c>
      <c r="AC94" s="54">
        <v>17</v>
      </c>
      <c r="AD94" s="75">
        <v>10</v>
      </c>
      <c r="AE94" s="50"/>
      <c r="AF94" s="88"/>
    </row>
    <row r="95" spans="1:32" s="31" customFormat="1" x14ac:dyDescent="0.25">
      <c r="A95" s="51"/>
      <c r="B95" s="22"/>
      <c r="C95" s="113" t="s">
        <v>1573</v>
      </c>
      <c r="D95" s="114" t="s">
        <v>1574</v>
      </c>
      <c r="E95" s="22"/>
      <c r="F95" s="27"/>
      <c r="G95" s="27"/>
      <c r="H95" s="27"/>
      <c r="I95" s="22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2"/>
      <c r="W95" s="27"/>
      <c r="X95" s="29"/>
      <c r="Y95" s="29"/>
      <c r="Z95" s="22"/>
      <c r="AA95" s="25" t="s">
        <v>181</v>
      </c>
      <c r="AB95" s="26" t="s">
        <v>224</v>
      </c>
      <c r="AC95" s="54">
        <v>17</v>
      </c>
      <c r="AD95" s="75">
        <v>11</v>
      </c>
      <c r="AE95" s="50"/>
      <c r="AF95" s="88"/>
    </row>
    <row r="96" spans="1:32" s="31" customFormat="1" x14ac:dyDescent="0.25">
      <c r="A96" s="51"/>
      <c r="B96" s="22"/>
      <c r="C96" s="113" t="s">
        <v>305</v>
      </c>
      <c r="D96" s="114" t="s">
        <v>1575</v>
      </c>
      <c r="E96" s="22"/>
      <c r="F96" s="27"/>
      <c r="G96" s="27"/>
      <c r="H96" s="27"/>
      <c r="I96" s="22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2"/>
      <c r="W96" s="27"/>
      <c r="X96" s="29"/>
      <c r="Y96" s="29"/>
      <c r="Z96" s="22"/>
      <c r="AA96" s="29" t="s">
        <v>205</v>
      </c>
      <c r="AB96" s="57" t="s">
        <v>225</v>
      </c>
      <c r="AC96" s="54">
        <v>18</v>
      </c>
      <c r="AD96" s="75">
        <v>1</v>
      </c>
      <c r="AE96" s="50"/>
      <c r="AF96" s="88"/>
    </row>
    <row r="97" spans="1:32" s="31" customFormat="1" x14ac:dyDescent="0.25">
      <c r="A97" s="46"/>
      <c r="B97" s="22"/>
      <c r="C97" s="113" t="s">
        <v>1576</v>
      </c>
      <c r="D97" s="114" t="s">
        <v>1577</v>
      </c>
      <c r="E97" s="22"/>
      <c r="F97" s="63"/>
      <c r="G97" s="64"/>
      <c r="H97" s="49"/>
      <c r="I97" s="22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22"/>
      <c r="W97" s="27"/>
      <c r="X97" s="29"/>
      <c r="Y97" s="29"/>
      <c r="Z97" s="22"/>
      <c r="AA97" s="29" t="s">
        <v>205</v>
      </c>
      <c r="AB97" s="57" t="s">
        <v>225</v>
      </c>
      <c r="AC97" s="54">
        <v>18</v>
      </c>
      <c r="AD97" s="75">
        <v>2</v>
      </c>
      <c r="AE97" s="50"/>
      <c r="AF97" s="88"/>
    </row>
    <row r="98" spans="1:32" s="31" customFormat="1" x14ac:dyDescent="0.25">
      <c r="A98" s="51"/>
      <c r="B98" s="22"/>
      <c r="C98" s="113" t="s">
        <v>1578</v>
      </c>
      <c r="D98" s="114" t="s">
        <v>1579</v>
      </c>
      <c r="E98" s="22"/>
      <c r="F98" s="27"/>
      <c r="G98" s="27"/>
      <c r="H98" s="27"/>
      <c r="I98" s="2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2"/>
      <c r="W98" s="27"/>
      <c r="X98" s="29"/>
      <c r="Y98" s="29"/>
      <c r="Z98" s="22"/>
      <c r="AA98" s="29" t="s">
        <v>205</v>
      </c>
      <c r="AB98" s="57" t="s">
        <v>225</v>
      </c>
      <c r="AC98" s="54">
        <v>18</v>
      </c>
      <c r="AD98" s="75">
        <v>3</v>
      </c>
      <c r="AE98" s="50"/>
      <c r="AF98" s="88"/>
    </row>
    <row r="99" spans="1:32" s="31" customFormat="1" x14ac:dyDescent="0.25">
      <c r="A99" s="51"/>
      <c r="B99" s="22"/>
      <c r="C99" s="113" t="s">
        <v>306</v>
      </c>
      <c r="D99" s="114" t="s">
        <v>1580</v>
      </c>
      <c r="E99" s="22"/>
      <c r="F99" s="27"/>
      <c r="G99" s="27"/>
      <c r="H99" s="27"/>
      <c r="I99" s="22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2"/>
      <c r="W99" s="27"/>
      <c r="X99" s="29"/>
      <c r="Y99" s="29"/>
      <c r="Z99" s="22"/>
      <c r="AA99" s="29" t="s">
        <v>205</v>
      </c>
      <c r="AB99" s="57" t="s">
        <v>225</v>
      </c>
      <c r="AC99" s="54">
        <v>18</v>
      </c>
      <c r="AD99" s="75">
        <v>4</v>
      </c>
      <c r="AE99" s="50"/>
      <c r="AF99" s="88"/>
    </row>
    <row r="100" spans="1:32" s="31" customFormat="1" x14ac:dyDescent="0.25">
      <c r="A100" s="51"/>
      <c r="B100" s="22"/>
      <c r="C100" s="113" t="s">
        <v>206</v>
      </c>
      <c r="D100" s="114" t="s">
        <v>1581</v>
      </c>
      <c r="E100" s="22"/>
      <c r="F100" s="27"/>
      <c r="G100" s="27"/>
      <c r="H100" s="27"/>
      <c r="I100" s="22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2"/>
      <c r="W100" s="27"/>
      <c r="X100" s="29"/>
      <c r="Y100" s="29"/>
      <c r="Z100" s="22"/>
      <c r="AA100" s="29" t="s">
        <v>205</v>
      </c>
      <c r="AB100" s="57" t="s">
        <v>225</v>
      </c>
      <c r="AC100" s="54">
        <v>18</v>
      </c>
      <c r="AD100" s="75">
        <v>5</v>
      </c>
      <c r="AE100" s="50"/>
      <c r="AF100" s="88"/>
    </row>
    <row r="101" spans="1:32" s="31" customFormat="1" x14ac:dyDescent="0.25">
      <c r="A101" s="51"/>
      <c r="B101" s="22"/>
      <c r="C101" s="113" t="s">
        <v>1582</v>
      </c>
      <c r="D101" s="114" t="s">
        <v>1583</v>
      </c>
      <c r="E101" s="22"/>
      <c r="F101" s="27"/>
      <c r="G101" s="27"/>
      <c r="H101" s="27"/>
      <c r="I101" s="2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2"/>
      <c r="W101" s="27"/>
      <c r="X101" s="29"/>
      <c r="Y101" s="29"/>
      <c r="Z101" s="22"/>
      <c r="AA101" s="29" t="s">
        <v>246</v>
      </c>
      <c r="AB101" s="57" t="s">
        <v>226</v>
      </c>
      <c r="AC101" s="54">
        <v>19</v>
      </c>
      <c r="AD101" s="75">
        <v>1</v>
      </c>
      <c r="AE101" s="50"/>
      <c r="AF101" s="88"/>
    </row>
    <row r="102" spans="1:32" s="31" customFormat="1" x14ac:dyDescent="0.25">
      <c r="A102" s="51"/>
      <c r="B102" s="22"/>
      <c r="C102" s="113" t="s">
        <v>1889</v>
      </c>
      <c r="D102" s="114" t="s">
        <v>1890</v>
      </c>
      <c r="E102" s="22"/>
      <c r="F102" s="27"/>
      <c r="G102" s="27"/>
      <c r="H102" s="27"/>
      <c r="I102" s="22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2"/>
      <c r="W102" s="27"/>
      <c r="X102" s="29"/>
      <c r="Y102" s="29"/>
      <c r="Z102" s="22"/>
      <c r="AA102" s="29" t="s">
        <v>246</v>
      </c>
      <c r="AB102" s="57" t="s">
        <v>226</v>
      </c>
      <c r="AC102" s="54">
        <v>19</v>
      </c>
      <c r="AD102" s="75">
        <v>2</v>
      </c>
      <c r="AE102" s="50"/>
      <c r="AF102" s="88"/>
    </row>
    <row r="103" spans="1:32" s="31" customFormat="1" x14ac:dyDescent="0.25">
      <c r="A103" s="51"/>
      <c r="B103" s="22"/>
      <c r="C103" s="113" t="s">
        <v>1891</v>
      </c>
      <c r="D103" s="114" t="s">
        <v>1892</v>
      </c>
      <c r="E103" s="22"/>
      <c r="F103" s="27"/>
      <c r="G103" s="27"/>
      <c r="H103" s="27"/>
      <c r="I103" s="2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2"/>
      <c r="W103" s="27"/>
      <c r="X103" s="29"/>
      <c r="Y103" s="29"/>
      <c r="Z103" s="22"/>
      <c r="AA103" s="29" t="s">
        <v>246</v>
      </c>
      <c r="AB103" s="57" t="s">
        <v>226</v>
      </c>
      <c r="AC103" s="54">
        <v>19</v>
      </c>
      <c r="AD103" s="75">
        <v>3</v>
      </c>
      <c r="AE103" s="50"/>
      <c r="AF103" s="88"/>
    </row>
    <row r="104" spans="1:32" s="31" customFormat="1" x14ac:dyDescent="0.25">
      <c r="A104" s="51"/>
      <c r="B104" s="22"/>
      <c r="C104" s="113" t="s">
        <v>1584</v>
      </c>
      <c r="D104" s="114" t="s">
        <v>1585</v>
      </c>
      <c r="E104" s="22"/>
      <c r="F104" s="27"/>
      <c r="G104" s="27"/>
      <c r="H104" s="27"/>
      <c r="I104" s="2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2"/>
      <c r="W104" s="27"/>
      <c r="X104" s="29"/>
      <c r="Y104" s="29"/>
      <c r="Z104" s="22"/>
      <c r="AA104" s="29" t="s">
        <v>151</v>
      </c>
      <c r="AB104" s="57" t="s">
        <v>227</v>
      </c>
      <c r="AC104" s="54">
        <v>20</v>
      </c>
      <c r="AD104" s="75">
        <v>1</v>
      </c>
      <c r="AE104" s="50"/>
      <c r="AF104" s="88"/>
    </row>
    <row r="105" spans="1:32" s="31" customFormat="1" x14ac:dyDescent="0.25">
      <c r="A105" s="51"/>
      <c r="B105" s="22"/>
      <c r="C105" s="113" t="s">
        <v>1586</v>
      </c>
      <c r="D105" s="114" t="s">
        <v>1587</v>
      </c>
      <c r="E105" s="22"/>
      <c r="F105" s="27"/>
      <c r="G105" s="27"/>
      <c r="H105" s="27"/>
      <c r="I105" s="22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2"/>
      <c r="W105" s="27"/>
      <c r="X105" s="29"/>
      <c r="Y105" s="29"/>
      <c r="Z105" s="22"/>
      <c r="AA105" s="29" t="s">
        <v>125</v>
      </c>
      <c r="AB105" s="57" t="s">
        <v>228</v>
      </c>
      <c r="AC105" s="54">
        <v>21</v>
      </c>
      <c r="AD105" s="75">
        <v>1</v>
      </c>
      <c r="AE105" s="50"/>
      <c r="AF105" s="88"/>
    </row>
    <row r="106" spans="1:32" s="31" customFormat="1" x14ac:dyDescent="0.25">
      <c r="A106" s="46"/>
      <c r="B106" s="22"/>
      <c r="C106" s="113" t="s">
        <v>1588</v>
      </c>
      <c r="D106" s="114" t="s">
        <v>126</v>
      </c>
      <c r="E106" s="22"/>
      <c r="F106" s="63"/>
      <c r="G106" s="64"/>
      <c r="H106" s="49"/>
      <c r="I106" s="22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22"/>
      <c r="W106" s="27"/>
      <c r="X106" s="29"/>
      <c r="Y106" s="29"/>
      <c r="Z106" s="22"/>
      <c r="AA106" s="29" t="s">
        <v>125</v>
      </c>
      <c r="AB106" s="57" t="s">
        <v>228</v>
      </c>
      <c r="AC106" s="54">
        <v>21</v>
      </c>
      <c r="AD106" s="75">
        <v>2</v>
      </c>
      <c r="AE106" s="50"/>
      <c r="AF106" s="88"/>
    </row>
    <row r="107" spans="1:32" s="31" customFormat="1" x14ac:dyDescent="0.25">
      <c r="A107" s="51"/>
      <c r="B107" s="22"/>
      <c r="C107" s="113" t="s">
        <v>1589</v>
      </c>
      <c r="D107" s="114" t="s">
        <v>1590</v>
      </c>
      <c r="E107" s="22"/>
      <c r="F107" s="27"/>
      <c r="G107" s="27"/>
      <c r="H107" s="27"/>
      <c r="I107" s="22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2"/>
      <c r="W107" s="27"/>
      <c r="X107" s="29"/>
      <c r="Y107" s="29"/>
      <c r="Z107" s="22"/>
      <c r="AA107" s="29" t="s">
        <v>125</v>
      </c>
      <c r="AB107" s="57" t="s">
        <v>228</v>
      </c>
      <c r="AC107" s="54">
        <v>21</v>
      </c>
      <c r="AD107" s="75">
        <v>3</v>
      </c>
      <c r="AE107" s="50"/>
      <c r="AF107" s="88"/>
    </row>
    <row r="108" spans="1:32" s="31" customFormat="1" x14ac:dyDescent="0.25">
      <c r="A108" s="51"/>
      <c r="B108" s="22"/>
      <c r="C108" s="113" t="s">
        <v>1591</v>
      </c>
      <c r="D108" s="114" t="s">
        <v>278</v>
      </c>
      <c r="E108" s="22"/>
      <c r="F108" s="27"/>
      <c r="G108" s="27"/>
      <c r="H108" s="27"/>
      <c r="I108" s="22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2"/>
      <c r="W108" s="27"/>
      <c r="X108" s="29"/>
      <c r="Y108" s="29"/>
      <c r="Z108" s="22"/>
      <c r="AA108" s="29" t="s">
        <v>125</v>
      </c>
      <c r="AB108" s="57" t="s">
        <v>228</v>
      </c>
      <c r="AC108" s="54">
        <v>21</v>
      </c>
      <c r="AD108" s="75">
        <v>4</v>
      </c>
      <c r="AE108" s="50"/>
      <c r="AF108" s="88"/>
    </row>
    <row r="109" spans="1:32" s="31" customFormat="1" x14ac:dyDescent="0.25">
      <c r="A109" s="51"/>
      <c r="B109" s="22"/>
      <c r="C109" s="113" t="s">
        <v>308</v>
      </c>
      <c r="D109" s="114" t="s">
        <v>1592</v>
      </c>
      <c r="E109" s="22"/>
      <c r="F109" s="27"/>
      <c r="G109" s="27"/>
      <c r="H109" s="27"/>
      <c r="I109" s="2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2"/>
      <c r="W109" s="27"/>
      <c r="X109" s="29"/>
      <c r="Y109" s="29"/>
      <c r="Z109" s="22"/>
      <c r="AA109" s="29" t="s">
        <v>125</v>
      </c>
      <c r="AB109" s="57" t="s">
        <v>228</v>
      </c>
      <c r="AC109" s="54">
        <v>21</v>
      </c>
      <c r="AD109" s="75">
        <v>5</v>
      </c>
      <c r="AE109" s="50"/>
      <c r="AF109" s="88"/>
    </row>
    <row r="110" spans="1:32" s="31" customFormat="1" x14ac:dyDescent="0.25">
      <c r="A110" s="51"/>
      <c r="B110" s="22"/>
      <c r="C110" s="113" t="s">
        <v>309</v>
      </c>
      <c r="D110" s="121" t="s">
        <v>1593</v>
      </c>
      <c r="E110" s="22"/>
      <c r="F110" s="27"/>
      <c r="G110" s="27"/>
      <c r="H110" s="27"/>
      <c r="I110" s="22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2"/>
      <c r="W110" s="27"/>
      <c r="X110" s="29"/>
      <c r="Y110" s="57"/>
      <c r="Z110" s="22"/>
      <c r="AA110" s="29" t="s">
        <v>125</v>
      </c>
      <c r="AB110" s="57" t="s">
        <v>228</v>
      </c>
      <c r="AC110" s="54">
        <v>21</v>
      </c>
      <c r="AD110" s="75">
        <v>6</v>
      </c>
      <c r="AE110" s="50"/>
      <c r="AF110" s="88"/>
    </row>
    <row r="111" spans="1:32" s="31" customFormat="1" ht="12.75" customHeight="1" x14ac:dyDescent="0.25">
      <c r="A111" s="51"/>
      <c r="B111" s="22"/>
      <c r="C111" s="113" t="s">
        <v>310</v>
      </c>
      <c r="D111" s="114" t="s">
        <v>1594</v>
      </c>
      <c r="E111" s="22"/>
      <c r="F111" s="27"/>
      <c r="G111" s="27"/>
      <c r="H111" s="27"/>
      <c r="I111" s="22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2"/>
      <c r="W111" s="27"/>
      <c r="X111" s="29"/>
      <c r="Y111" s="29"/>
      <c r="Z111" s="22"/>
      <c r="AA111" s="29" t="s">
        <v>125</v>
      </c>
      <c r="AB111" s="57" t="s">
        <v>228</v>
      </c>
      <c r="AC111" s="54">
        <v>21</v>
      </c>
      <c r="AD111" s="75">
        <v>7</v>
      </c>
      <c r="AE111" s="50"/>
      <c r="AF111" s="88"/>
    </row>
    <row r="112" spans="1:32" s="185" customFormat="1" ht="12.75" customHeight="1" x14ac:dyDescent="0.25">
      <c r="A112" s="179"/>
      <c r="B112" s="22"/>
      <c r="C112" s="102" t="s">
        <v>889</v>
      </c>
      <c r="D112" s="126" t="s">
        <v>888</v>
      </c>
      <c r="E112" s="22"/>
      <c r="F112" s="27"/>
      <c r="G112" s="27"/>
      <c r="H112" s="27"/>
      <c r="I112" s="22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2"/>
      <c r="W112" s="27"/>
      <c r="X112" s="29"/>
      <c r="Y112" s="29"/>
      <c r="Z112" s="22"/>
      <c r="AA112" s="29" t="s">
        <v>125</v>
      </c>
      <c r="AB112" s="57" t="s">
        <v>228</v>
      </c>
      <c r="AC112" s="54">
        <v>21</v>
      </c>
      <c r="AD112" s="75">
        <v>8</v>
      </c>
      <c r="AE112" s="50"/>
      <c r="AF112" s="190"/>
    </row>
    <row r="113" spans="1:32" s="31" customFormat="1" x14ac:dyDescent="0.25">
      <c r="A113" s="51"/>
      <c r="B113" s="22"/>
      <c r="C113" s="113" t="s">
        <v>124</v>
      </c>
      <c r="D113" s="114" t="s">
        <v>1595</v>
      </c>
      <c r="E113" s="22"/>
      <c r="F113" s="27"/>
      <c r="G113" s="27"/>
      <c r="H113" s="27"/>
      <c r="I113" s="22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2"/>
      <c r="W113" s="27"/>
      <c r="X113" s="29"/>
      <c r="Y113" s="29"/>
      <c r="Z113" s="22"/>
      <c r="AA113" s="29" t="s">
        <v>125</v>
      </c>
      <c r="AB113" s="57" t="s">
        <v>228</v>
      </c>
      <c r="AC113" s="54">
        <v>21</v>
      </c>
      <c r="AD113" s="75">
        <v>9</v>
      </c>
      <c r="AE113" s="50"/>
      <c r="AF113" s="88"/>
    </row>
    <row r="114" spans="1:32" s="31" customFormat="1" x14ac:dyDescent="0.25">
      <c r="A114" s="51"/>
      <c r="B114" s="22"/>
      <c r="C114" s="113" t="s">
        <v>1596</v>
      </c>
      <c r="D114" s="114" t="s">
        <v>1597</v>
      </c>
      <c r="E114" s="22"/>
      <c r="F114" s="27"/>
      <c r="G114" s="27"/>
      <c r="H114" s="27"/>
      <c r="I114" s="22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2"/>
      <c r="W114" s="27"/>
      <c r="X114" s="29"/>
      <c r="Y114" s="29"/>
      <c r="Z114" s="22"/>
      <c r="AA114" s="29" t="s">
        <v>141</v>
      </c>
      <c r="AB114" s="57" t="s">
        <v>229</v>
      </c>
      <c r="AC114" s="54">
        <v>22</v>
      </c>
      <c r="AD114" s="75">
        <v>1</v>
      </c>
      <c r="AE114" s="50"/>
      <c r="AF114" s="88"/>
    </row>
    <row r="115" spans="1:32" s="31" customFormat="1" x14ac:dyDescent="0.25">
      <c r="A115" s="51"/>
      <c r="B115" s="22"/>
      <c r="C115" s="113" t="s">
        <v>1598</v>
      </c>
      <c r="D115" s="114" t="s">
        <v>155</v>
      </c>
      <c r="E115" s="22"/>
      <c r="F115" s="27"/>
      <c r="G115" s="27"/>
      <c r="H115" s="27"/>
      <c r="I115" s="22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2"/>
      <c r="W115" s="27"/>
      <c r="X115" s="29"/>
      <c r="Y115" s="29"/>
      <c r="Z115" s="22"/>
      <c r="AA115" s="29" t="s">
        <v>153</v>
      </c>
      <c r="AB115" s="57" t="s">
        <v>230</v>
      </c>
      <c r="AC115" s="54">
        <v>23</v>
      </c>
      <c r="AD115" s="75">
        <v>1</v>
      </c>
      <c r="AE115" s="50"/>
      <c r="AF115" s="88"/>
    </row>
    <row r="116" spans="1:32" s="31" customFormat="1" x14ac:dyDescent="0.25">
      <c r="A116" s="46"/>
      <c r="B116" s="22"/>
      <c r="C116" s="113" t="s">
        <v>1599</v>
      </c>
      <c r="D116" s="114" t="s">
        <v>1600</v>
      </c>
      <c r="E116" s="22"/>
      <c r="F116" s="63"/>
      <c r="G116" s="64"/>
      <c r="H116" s="49"/>
      <c r="I116" s="22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22"/>
      <c r="W116" s="27"/>
      <c r="X116" s="29"/>
      <c r="Y116" s="29"/>
      <c r="Z116" s="22"/>
      <c r="AA116" s="29" t="s">
        <v>153</v>
      </c>
      <c r="AB116" s="57" t="s">
        <v>230</v>
      </c>
      <c r="AC116" s="54">
        <v>23</v>
      </c>
      <c r="AD116" s="75">
        <v>2</v>
      </c>
      <c r="AE116" s="50"/>
      <c r="AF116" s="88"/>
    </row>
    <row r="117" spans="1:32" s="31" customFormat="1" x14ac:dyDescent="0.25">
      <c r="A117" s="51"/>
      <c r="B117" s="22"/>
      <c r="C117" s="113" t="s">
        <v>1601</v>
      </c>
      <c r="D117" s="114" t="s">
        <v>893</v>
      </c>
      <c r="E117" s="22"/>
      <c r="F117" s="27"/>
      <c r="G117" s="27"/>
      <c r="H117" s="27"/>
      <c r="I117" s="22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2"/>
      <c r="W117" s="27"/>
      <c r="X117" s="29"/>
      <c r="Y117" s="29"/>
      <c r="Z117" s="22"/>
      <c r="AA117" s="29" t="s">
        <v>153</v>
      </c>
      <c r="AB117" s="57" t="s">
        <v>230</v>
      </c>
      <c r="AC117" s="54">
        <v>23</v>
      </c>
      <c r="AD117" s="75">
        <v>3</v>
      </c>
      <c r="AE117" s="50"/>
      <c r="AF117" s="88"/>
    </row>
    <row r="118" spans="1:32" s="31" customFormat="1" x14ac:dyDescent="0.25">
      <c r="A118" s="51"/>
      <c r="B118" s="22"/>
      <c r="C118" s="113" t="s">
        <v>1602</v>
      </c>
      <c r="D118" s="114" t="s">
        <v>1603</v>
      </c>
      <c r="E118" s="22"/>
      <c r="F118" s="27"/>
      <c r="G118" s="27"/>
      <c r="H118" s="27"/>
      <c r="I118" s="22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2"/>
      <c r="W118" s="27"/>
      <c r="X118" s="29"/>
      <c r="Y118" s="29"/>
      <c r="Z118" s="22"/>
      <c r="AA118" s="29" t="s">
        <v>153</v>
      </c>
      <c r="AB118" s="57" t="s">
        <v>230</v>
      </c>
      <c r="AC118" s="54">
        <v>23</v>
      </c>
      <c r="AD118" s="75">
        <v>4</v>
      </c>
      <c r="AE118" s="50"/>
      <c r="AF118" s="88"/>
    </row>
    <row r="119" spans="1:32" s="31" customFormat="1" x14ac:dyDescent="0.25">
      <c r="A119" s="51"/>
      <c r="B119" s="22"/>
      <c r="C119" s="113" t="s">
        <v>154</v>
      </c>
      <c r="D119" s="114" t="s">
        <v>1604</v>
      </c>
      <c r="E119" s="22"/>
      <c r="F119" s="27"/>
      <c r="G119" s="27"/>
      <c r="H119" s="27"/>
      <c r="I119" s="22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2"/>
      <c r="W119" s="27"/>
      <c r="X119" s="29"/>
      <c r="Y119" s="57"/>
      <c r="Z119" s="22"/>
      <c r="AA119" s="29" t="s">
        <v>153</v>
      </c>
      <c r="AB119" s="57" t="s">
        <v>230</v>
      </c>
      <c r="AC119" s="54">
        <v>23</v>
      </c>
      <c r="AD119" s="75">
        <v>5</v>
      </c>
      <c r="AE119" s="50"/>
      <c r="AF119" s="88"/>
    </row>
    <row r="120" spans="1:32" s="31" customFormat="1" x14ac:dyDescent="0.25">
      <c r="A120" s="51"/>
      <c r="B120" s="22"/>
      <c r="C120" s="113" t="s">
        <v>1605</v>
      </c>
      <c r="D120" s="114" t="s">
        <v>1606</v>
      </c>
      <c r="E120" s="22"/>
      <c r="F120" s="27"/>
      <c r="G120" s="27"/>
      <c r="H120" s="27"/>
      <c r="I120" s="22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2"/>
      <c r="W120" s="27"/>
      <c r="X120" s="29"/>
      <c r="Y120" s="57"/>
      <c r="Z120" s="22"/>
      <c r="AA120" s="29" t="s">
        <v>153</v>
      </c>
      <c r="AB120" s="57" t="s">
        <v>230</v>
      </c>
      <c r="AC120" s="54">
        <v>23</v>
      </c>
      <c r="AD120" s="75">
        <v>6</v>
      </c>
      <c r="AE120" s="50"/>
      <c r="AF120" s="88"/>
    </row>
    <row r="121" spans="1:32" s="31" customFormat="1" x14ac:dyDescent="0.25">
      <c r="A121" s="51"/>
      <c r="B121" s="22"/>
      <c r="C121" s="113" t="s">
        <v>1607</v>
      </c>
      <c r="D121" s="114" t="s">
        <v>1608</v>
      </c>
      <c r="E121" s="22"/>
      <c r="F121" s="27"/>
      <c r="G121" s="27"/>
      <c r="H121" s="27"/>
      <c r="I121" s="22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2"/>
      <c r="W121" s="27"/>
      <c r="X121" s="29"/>
      <c r="Y121" s="29"/>
      <c r="Z121" s="22"/>
      <c r="AA121" s="29" t="s">
        <v>190</v>
      </c>
      <c r="AB121" s="57" t="s">
        <v>231</v>
      </c>
      <c r="AC121" s="54">
        <v>24</v>
      </c>
      <c r="AD121" s="75">
        <v>1</v>
      </c>
      <c r="AE121" s="50"/>
      <c r="AF121" s="88"/>
    </row>
    <row r="122" spans="1:32" s="31" customFormat="1" x14ac:dyDescent="0.25">
      <c r="A122" s="51"/>
      <c r="B122" s="22"/>
      <c r="C122" s="113" t="s">
        <v>1609</v>
      </c>
      <c r="D122" s="114" t="s">
        <v>149</v>
      </c>
      <c r="E122" s="22"/>
      <c r="F122" s="27"/>
      <c r="G122" s="27"/>
      <c r="H122" s="27"/>
      <c r="I122" s="22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2"/>
      <c r="W122" s="27"/>
      <c r="X122" s="29"/>
      <c r="Y122" s="29"/>
      <c r="Z122" s="22"/>
      <c r="AA122" s="29" t="s">
        <v>150</v>
      </c>
      <c r="AB122" s="57" t="s">
        <v>232</v>
      </c>
      <c r="AC122" s="54">
        <v>25</v>
      </c>
      <c r="AD122" s="75">
        <v>1</v>
      </c>
      <c r="AE122" s="50"/>
      <c r="AF122" s="88"/>
    </row>
    <row r="123" spans="1:32" s="31" customFormat="1" x14ac:dyDescent="0.25">
      <c r="A123" s="51"/>
      <c r="B123" s="22"/>
      <c r="C123" s="113" t="s">
        <v>1610</v>
      </c>
      <c r="D123" s="114" t="s">
        <v>1611</v>
      </c>
      <c r="E123" s="22"/>
      <c r="F123" s="27"/>
      <c r="G123" s="27"/>
      <c r="H123" s="27"/>
      <c r="I123" s="22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2"/>
      <c r="W123" s="27"/>
      <c r="X123" s="29"/>
      <c r="Y123" s="29"/>
      <c r="Z123" s="22"/>
      <c r="AA123" s="29" t="s">
        <v>140</v>
      </c>
      <c r="AB123" s="57" t="s">
        <v>233</v>
      </c>
      <c r="AC123" s="54">
        <v>26</v>
      </c>
      <c r="AD123" s="75">
        <v>1</v>
      </c>
      <c r="AE123" s="50"/>
      <c r="AF123" s="88"/>
    </row>
    <row r="124" spans="1:32" s="31" customFormat="1" x14ac:dyDescent="0.25">
      <c r="A124" s="46"/>
      <c r="B124" s="22"/>
      <c r="C124" s="113" t="s">
        <v>1612</v>
      </c>
      <c r="D124" s="114" t="s">
        <v>1613</v>
      </c>
      <c r="E124" s="22"/>
      <c r="F124" s="63"/>
      <c r="G124" s="64"/>
      <c r="H124" s="49"/>
      <c r="I124" s="22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22"/>
      <c r="W124" s="27"/>
      <c r="X124" s="29"/>
      <c r="Y124" s="29"/>
      <c r="Z124" s="22"/>
      <c r="AA124" s="29" t="s">
        <v>140</v>
      </c>
      <c r="AB124" s="57" t="s">
        <v>233</v>
      </c>
      <c r="AC124" s="54">
        <v>26</v>
      </c>
      <c r="AD124" s="75">
        <v>2</v>
      </c>
      <c r="AE124" s="50"/>
      <c r="AF124" s="88"/>
    </row>
    <row r="125" spans="1:32" s="31" customFormat="1" x14ac:dyDescent="0.25">
      <c r="A125" s="51"/>
      <c r="B125" s="22"/>
      <c r="C125" s="113" t="s">
        <v>1614</v>
      </c>
      <c r="D125" s="114" t="s">
        <v>1615</v>
      </c>
      <c r="E125" s="22"/>
      <c r="F125" s="27"/>
      <c r="G125" s="27"/>
      <c r="H125" s="27"/>
      <c r="I125" s="22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2"/>
      <c r="W125" s="27"/>
      <c r="X125" s="29"/>
      <c r="Y125" s="29"/>
      <c r="Z125" s="22"/>
      <c r="AA125" s="29" t="s">
        <v>186</v>
      </c>
      <c r="AB125" s="57" t="s">
        <v>234</v>
      </c>
      <c r="AC125" s="54">
        <v>27</v>
      </c>
      <c r="AD125" s="75">
        <v>1</v>
      </c>
      <c r="AE125" s="50"/>
      <c r="AF125" s="88"/>
    </row>
    <row r="126" spans="1:32" s="31" customFormat="1" x14ac:dyDescent="0.25">
      <c r="A126" s="46"/>
      <c r="B126" s="22"/>
      <c r="C126" s="113" t="s">
        <v>1616</v>
      </c>
      <c r="D126" s="114" t="s">
        <v>1617</v>
      </c>
      <c r="E126" s="22"/>
      <c r="F126" s="27"/>
      <c r="G126" s="27"/>
      <c r="H126" s="27"/>
      <c r="I126" s="22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2"/>
      <c r="W126" s="27"/>
      <c r="X126" s="29"/>
      <c r="Y126" s="29"/>
      <c r="Z126" s="22"/>
      <c r="AA126" s="29" t="s">
        <v>209</v>
      </c>
      <c r="AB126" s="57" t="s">
        <v>235</v>
      </c>
      <c r="AC126" s="54">
        <v>28</v>
      </c>
      <c r="AD126" s="75">
        <v>1</v>
      </c>
      <c r="AE126" s="50"/>
      <c r="AF126" s="88"/>
    </row>
    <row r="127" spans="1:32" s="31" customFormat="1" x14ac:dyDescent="0.25">
      <c r="A127" s="51"/>
      <c r="B127" s="22"/>
      <c r="C127" s="113" t="s">
        <v>1618</v>
      </c>
      <c r="D127" s="114" t="s">
        <v>1619</v>
      </c>
      <c r="E127" s="22"/>
      <c r="F127" s="63"/>
      <c r="G127" s="64"/>
      <c r="H127" s="49"/>
      <c r="I127" s="22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22"/>
      <c r="W127" s="27"/>
      <c r="X127" s="29"/>
      <c r="Y127" s="29"/>
      <c r="Z127" s="22"/>
      <c r="AA127" s="29" t="s">
        <v>209</v>
      </c>
      <c r="AB127" s="57" t="s">
        <v>235</v>
      </c>
      <c r="AC127" s="54">
        <v>28</v>
      </c>
      <c r="AD127" s="75">
        <v>2</v>
      </c>
      <c r="AE127" s="50"/>
      <c r="AF127" s="88"/>
    </row>
    <row r="128" spans="1:32" s="31" customFormat="1" x14ac:dyDescent="0.25">
      <c r="A128" s="51"/>
      <c r="B128" s="22"/>
      <c r="C128" s="113" t="s">
        <v>1620</v>
      </c>
      <c r="D128" s="114" t="s">
        <v>1621</v>
      </c>
      <c r="E128" s="22"/>
      <c r="F128" s="27"/>
      <c r="G128" s="27"/>
      <c r="H128" s="27"/>
      <c r="I128" s="22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2"/>
      <c r="W128" s="27"/>
      <c r="X128" s="29"/>
      <c r="Y128" s="29"/>
      <c r="Z128" s="22"/>
      <c r="AA128" s="29" t="s">
        <v>209</v>
      </c>
      <c r="AB128" s="57" t="s">
        <v>235</v>
      </c>
      <c r="AC128" s="54">
        <v>28</v>
      </c>
      <c r="AD128" s="75">
        <v>3</v>
      </c>
      <c r="AE128" s="50"/>
      <c r="AF128" s="88"/>
    </row>
    <row r="129" spans="1:32" s="31" customFormat="1" x14ac:dyDescent="0.25">
      <c r="A129" s="51"/>
      <c r="B129" s="22"/>
      <c r="C129" s="113" t="s">
        <v>117</v>
      </c>
      <c r="D129" s="114" t="s">
        <v>1622</v>
      </c>
      <c r="E129" s="22"/>
      <c r="F129" s="27"/>
      <c r="G129" s="27"/>
      <c r="H129" s="27"/>
      <c r="I129" s="22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2"/>
      <c r="W129" s="27"/>
      <c r="X129" s="29"/>
      <c r="Y129" s="29"/>
      <c r="Z129" s="22"/>
      <c r="AA129" s="29" t="s">
        <v>115</v>
      </c>
      <c r="AB129" s="57" t="s">
        <v>236</v>
      </c>
      <c r="AC129" s="54">
        <v>29</v>
      </c>
      <c r="AD129" s="75">
        <v>1</v>
      </c>
      <c r="AE129" s="50"/>
      <c r="AF129" s="88"/>
    </row>
    <row r="130" spans="1:32" s="31" customFormat="1" x14ac:dyDescent="0.25">
      <c r="A130" s="46"/>
      <c r="B130" s="22"/>
      <c r="C130" s="113" t="s">
        <v>311</v>
      </c>
      <c r="D130" s="114" t="s">
        <v>1623</v>
      </c>
      <c r="E130" s="22"/>
      <c r="F130" s="63"/>
      <c r="G130" s="64"/>
      <c r="H130" s="49"/>
      <c r="I130" s="22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22"/>
      <c r="W130" s="27"/>
      <c r="X130" s="29"/>
      <c r="Y130" s="29"/>
      <c r="Z130" s="22"/>
      <c r="AA130" s="29" t="s">
        <v>115</v>
      </c>
      <c r="AB130" s="57" t="s">
        <v>236</v>
      </c>
      <c r="AC130" s="54">
        <v>29</v>
      </c>
      <c r="AD130" s="75">
        <v>2</v>
      </c>
      <c r="AE130" s="50"/>
      <c r="AF130" s="88"/>
    </row>
    <row r="131" spans="1:32" s="31" customFormat="1" x14ac:dyDescent="0.25">
      <c r="A131" s="51"/>
      <c r="B131" s="22"/>
      <c r="C131" s="113" t="s">
        <v>116</v>
      </c>
      <c r="D131" s="114" t="s">
        <v>1624</v>
      </c>
      <c r="E131" s="22"/>
      <c r="F131" s="27"/>
      <c r="G131" s="27"/>
      <c r="H131" s="27"/>
      <c r="I131" s="22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2"/>
      <c r="W131" s="27"/>
      <c r="X131" s="29"/>
      <c r="Y131" s="29"/>
      <c r="Z131" s="22"/>
      <c r="AA131" s="29" t="s">
        <v>115</v>
      </c>
      <c r="AB131" s="57" t="s">
        <v>236</v>
      </c>
      <c r="AC131" s="54">
        <v>29</v>
      </c>
      <c r="AD131" s="75">
        <v>3</v>
      </c>
      <c r="AE131" s="50"/>
      <c r="AF131" s="88"/>
    </row>
    <row r="132" spans="1:32" s="31" customFormat="1" x14ac:dyDescent="0.25">
      <c r="A132" s="51"/>
      <c r="B132" s="22"/>
      <c r="C132" s="113" t="s">
        <v>1625</v>
      </c>
      <c r="D132" s="114" t="s">
        <v>1626</v>
      </c>
      <c r="E132" s="22"/>
      <c r="F132" s="27"/>
      <c r="G132" s="27"/>
      <c r="H132" s="27"/>
      <c r="I132" s="22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2"/>
      <c r="W132" s="27"/>
      <c r="X132" s="29"/>
      <c r="Y132" s="29"/>
      <c r="Z132" s="22"/>
      <c r="AA132" s="29" t="s">
        <v>115</v>
      </c>
      <c r="AB132" s="57" t="s">
        <v>236</v>
      </c>
      <c r="AC132" s="54">
        <v>29</v>
      </c>
      <c r="AD132" s="75">
        <v>4</v>
      </c>
      <c r="AE132" s="50"/>
      <c r="AF132" s="88"/>
    </row>
    <row r="133" spans="1:32" s="185" customFormat="1" x14ac:dyDescent="0.25">
      <c r="A133" s="179"/>
      <c r="B133" s="22"/>
      <c r="C133" s="102" t="s">
        <v>894</v>
      </c>
      <c r="D133" s="126" t="s">
        <v>895</v>
      </c>
      <c r="E133" s="22"/>
      <c r="F133" s="27"/>
      <c r="G133" s="27"/>
      <c r="H133" s="27"/>
      <c r="I133" s="22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2"/>
      <c r="W133" s="27"/>
      <c r="X133" s="29"/>
      <c r="Y133" s="29"/>
      <c r="Z133" s="22"/>
      <c r="AA133" s="29" t="s">
        <v>115</v>
      </c>
      <c r="AB133" s="57" t="s">
        <v>236</v>
      </c>
      <c r="AC133" s="54">
        <v>29</v>
      </c>
      <c r="AD133" s="75">
        <v>5</v>
      </c>
      <c r="AE133" s="50"/>
      <c r="AF133" s="190"/>
    </row>
    <row r="134" spans="1:32" s="31" customFormat="1" x14ac:dyDescent="0.25">
      <c r="A134" s="51"/>
      <c r="B134" s="22"/>
      <c r="C134" s="113" t="s">
        <v>1627</v>
      </c>
      <c r="D134" s="114" t="s">
        <v>1628</v>
      </c>
      <c r="E134" s="22"/>
      <c r="F134" s="27"/>
      <c r="G134" s="27"/>
      <c r="H134" s="27"/>
      <c r="I134" s="22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2"/>
      <c r="W134" s="27"/>
      <c r="X134" s="29"/>
      <c r="Y134" s="29"/>
      <c r="Z134" s="22"/>
      <c r="AA134" s="29" t="s">
        <v>115</v>
      </c>
      <c r="AB134" s="57" t="s">
        <v>236</v>
      </c>
      <c r="AC134" s="54">
        <v>29</v>
      </c>
      <c r="AD134" s="75">
        <v>6</v>
      </c>
      <c r="AE134" s="50"/>
      <c r="AF134" s="88"/>
    </row>
    <row r="135" spans="1:32" s="31" customFormat="1" x14ac:dyDescent="0.25">
      <c r="A135" s="51"/>
      <c r="B135" s="22"/>
      <c r="C135" s="113" t="s">
        <v>167</v>
      </c>
      <c r="D135" s="114" t="s">
        <v>1629</v>
      </c>
      <c r="E135" s="22"/>
      <c r="F135" s="27"/>
      <c r="G135" s="27"/>
      <c r="H135" s="27"/>
      <c r="I135" s="22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2"/>
      <c r="W135" s="27"/>
      <c r="X135" s="29"/>
      <c r="Y135" s="29"/>
      <c r="Z135" s="22"/>
      <c r="AA135" s="29" t="s">
        <v>168</v>
      </c>
      <c r="AB135" s="57" t="s">
        <v>237</v>
      </c>
      <c r="AC135" s="54">
        <v>30</v>
      </c>
      <c r="AD135" s="75">
        <v>1</v>
      </c>
      <c r="AE135" s="50"/>
      <c r="AF135" s="88"/>
    </row>
    <row r="136" spans="1:32" s="31" customFormat="1" x14ac:dyDescent="0.25">
      <c r="A136" s="46"/>
      <c r="B136" s="22"/>
      <c r="C136" s="113" t="s">
        <v>312</v>
      </c>
      <c r="D136" s="114" t="s">
        <v>169</v>
      </c>
      <c r="E136" s="22"/>
      <c r="F136" s="63"/>
      <c r="G136" s="64"/>
      <c r="H136" s="49"/>
      <c r="I136" s="22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22"/>
      <c r="W136" s="27"/>
      <c r="X136" s="29"/>
      <c r="Y136" s="29"/>
      <c r="Z136" s="22"/>
      <c r="AA136" s="29" t="s">
        <v>168</v>
      </c>
      <c r="AB136" s="57" t="s">
        <v>237</v>
      </c>
      <c r="AC136" s="54">
        <v>30</v>
      </c>
      <c r="AD136" s="75">
        <v>2</v>
      </c>
      <c r="AE136" s="50"/>
      <c r="AF136" s="88"/>
    </row>
    <row r="137" spans="1:32" s="31" customFormat="1" x14ac:dyDescent="0.25">
      <c r="A137" s="51"/>
      <c r="B137" s="22"/>
      <c r="C137" s="113" t="s">
        <v>1630</v>
      </c>
      <c r="D137" s="114" t="s">
        <v>1631</v>
      </c>
      <c r="E137" s="22"/>
      <c r="F137" s="27"/>
      <c r="G137" s="27"/>
      <c r="H137" s="27"/>
      <c r="I137" s="22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2"/>
      <c r="W137" s="27"/>
      <c r="X137" s="29"/>
      <c r="Y137" s="29"/>
      <c r="Z137" s="22"/>
      <c r="AA137" s="29" t="s">
        <v>168</v>
      </c>
      <c r="AB137" s="57" t="s">
        <v>237</v>
      </c>
      <c r="AC137" s="54">
        <v>30</v>
      </c>
      <c r="AD137" s="75">
        <v>3</v>
      </c>
      <c r="AE137" s="50"/>
      <c r="AF137" s="88"/>
    </row>
    <row r="138" spans="1:32" s="31" customFormat="1" x14ac:dyDescent="0.25">
      <c r="A138" s="51"/>
      <c r="B138" s="22"/>
      <c r="C138" s="113" t="s">
        <v>313</v>
      </c>
      <c r="D138" s="114" t="s">
        <v>1632</v>
      </c>
      <c r="E138" s="22"/>
      <c r="F138" s="27"/>
      <c r="G138" s="27"/>
      <c r="H138" s="27"/>
      <c r="I138" s="22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2"/>
      <c r="W138" s="27"/>
      <c r="X138" s="29"/>
      <c r="Y138" s="29"/>
      <c r="Z138" s="22"/>
      <c r="AA138" s="29" t="s">
        <v>168</v>
      </c>
      <c r="AB138" s="57" t="s">
        <v>237</v>
      </c>
      <c r="AC138" s="54">
        <v>30</v>
      </c>
      <c r="AD138" s="75">
        <v>4</v>
      </c>
      <c r="AE138" s="50"/>
      <c r="AF138" s="88"/>
    </row>
    <row r="139" spans="1:32" s="31" customFormat="1" x14ac:dyDescent="0.25">
      <c r="A139" s="51"/>
      <c r="B139" s="22"/>
      <c r="C139" s="113" t="s">
        <v>1633</v>
      </c>
      <c r="D139" s="114" t="s">
        <v>142</v>
      </c>
      <c r="E139" s="22"/>
      <c r="F139" s="27"/>
      <c r="G139" s="27"/>
      <c r="H139" s="27"/>
      <c r="I139" s="22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2"/>
      <c r="W139" s="27"/>
      <c r="X139" s="29"/>
      <c r="Y139" s="29"/>
      <c r="Z139" s="22"/>
      <c r="AA139" s="29" t="s">
        <v>143</v>
      </c>
      <c r="AB139" s="57" t="s">
        <v>238</v>
      </c>
      <c r="AC139" s="54">
        <v>31</v>
      </c>
      <c r="AD139" s="75">
        <v>1</v>
      </c>
      <c r="AE139" s="50"/>
      <c r="AF139" s="88"/>
    </row>
    <row r="140" spans="1:32" s="31" customFormat="1" x14ac:dyDescent="0.25">
      <c r="A140" s="46"/>
      <c r="B140" s="22"/>
      <c r="C140" s="113" t="s">
        <v>146</v>
      </c>
      <c r="D140" s="114" t="s">
        <v>1634</v>
      </c>
      <c r="E140" s="22"/>
      <c r="F140" s="63"/>
      <c r="G140" s="64"/>
      <c r="H140" s="49"/>
      <c r="I140" s="22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22"/>
      <c r="W140" s="27"/>
      <c r="X140" s="29"/>
      <c r="Y140" s="29"/>
      <c r="Z140" s="22"/>
      <c r="AA140" s="29" t="s">
        <v>143</v>
      </c>
      <c r="AB140" s="57" t="s">
        <v>238</v>
      </c>
      <c r="AC140" s="54">
        <v>31</v>
      </c>
      <c r="AD140" s="75">
        <v>2</v>
      </c>
      <c r="AE140" s="50"/>
      <c r="AF140" s="88"/>
    </row>
    <row r="141" spans="1:32" s="31" customFormat="1" x14ac:dyDescent="0.25">
      <c r="A141" s="51"/>
      <c r="B141" s="22"/>
      <c r="C141" s="113" t="s">
        <v>1635</v>
      </c>
      <c r="D141" s="114" t="s">
        <v>1636</v>
      </c>
      <c r="E141" s="22"/>
      <c r="F141" s="27"/>
      <c r="G141" s="27"/>
      <c r="H141" s="27"/>
      <c r="I141" s="22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2"/>
      <c r="W141" s="27"/>
      <c r="X141" s="29"/>
      <c r="Y141" s="29"/>
      <c r="Z141" s="22"/>
      <c r="AA141" s="29" t="s">
        <v>143</v>
      </c>
      <c r="AB141" s="57" t="s">
        <v>238</v>
      </c>
      <c r="AC141" s="54">
        <v>31</v>
      </c>
      <c r="AD141" s="75">
        <v>3</v>
      </c>
      <c r="AE141" s="50"/>
      <c r="AF141" s="88"/>
    </row>
    <row r="142" spans="1:32" s="31" customFormat="1" x14ac:dyDescent="0.25">
      <c r="A142" s="51"/>
      <c r="B142" s="22"/>
      <c r="C142" s="113" t="s">
        <v>1637</v>
      </c>
      <c r="D142" s="114" t="s">
        <v>1638</v>
      </c>
      <c r="E142" s="22"/>
      <c r="F142" s="27"/>
      <c r="G142" s="27"/>
      <c r="H142" s="27"/>
      <c r="I142" s="22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2"/>
      <c r="W142" s="27"/>
      <c r="X142" s="29"/>
      <c r="Y142" s="29"/>
      <c r="Z142" s="22"/>
      <c r="AA142" s="29" t="s">
        <v>143</v>
      </c>
      <c r="AB142" s="57" t="s">
        <v>238</v>
      </c>
      <c r="AC142" s="54">
        <v>31</v>
      </c>
      <c r="AD142" s="75">
        <v>4</v>
      </c>
      <c r="AE142" s="50"/>
      <c r="AF142" s="88"/>
    </row>
    <row r="143" spans="1:32" s="31" customFormat="1" x14ac:dyDescent="0.25">
      <c r="A143" s="51"/>
      <c r="B143" s="22"/>
      <c r="C143" s="113" t="s">
        <v>144</v>
      </c>
      <c r="D143" s="114" t="s">
        <v>1639</v>
      </c>
      <c r="E143" s="22"/>
      <c r="F143" s="27"/>
      <c r="G143" s="27"/>
      <c r="H143" s="27"/>
      <c r="I143" s="22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2"/>
      <c r="W143" s="27"/>
      <c r="X143" s="29"/>
      <c r="Y143" s="29"/>
      <c r="Z143" s="22"/>
      <c r="AA143" s="29" t="s">
        <v>143</v>
      </c>
      <c r="AB143" s="57" t="s">
        <v>238</v>
      </c>
      <c r="AC143" s="54">
        <v>31</v>
      </c>
      <c r="AD143" s="75">
        <v>5</v>
      </c>
      <c r="AE143" s="50"/>
      <c r="AF143" s="88"/>
    </row>
    <row r="144" spans="1:32" s="31" customFormat="1" x14ac:dyDescent="0.25">
      <c r="A144" s="51"/>
      <c r="B144" s="22"/>
      <c r="C144" s="113" t="s">
        <v>1640</v>
      </c>
      <c r="D144" s="114" t="s">
        <v>1641</v>
      </c>
      <c r="E144" s="22"/>
      <c r="F144" s="27"/>
      <c r="G144" s="27"/>
      <c r="H144" s="27"/>
      <c r="I144" s="22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2"/>
      <c r="W144" s="27"/>
      <c r="X144" s="29"/>
      <c r="Y144" s="29"/>
      <c r="Z144" s="22"/>
      <c r="AA144" s="29" t="s">
        <v>143</v>
      </c>
      <c r="AB144" s="57" t="s">
        <v>238</v>
      </c>
      <c r="AC144" s="54">
        <v>31</v>
      </c>
      <c r="AD144" s="75">
        <v>6</v>
      </c>
      <c r="AE144" s="50"/>
      <c r="AF144" s="88"/>
    </row>
    <row r="145" spans="1:32" s="31" customFormat="1" x14ac:dyDescent="0.25">
      <c r="A145" s="51"/>
      <c r="B145" s="22"/>
      <c r="C145" s="113" t="s">
        <v>1883</v>
      </c>
      <c r="D145" s="114" t="s">
        <v>1884</v>
      </c>
      <c r="E145" s="22"/>
      <c r="F145" s="27"/>
      <c r="G145" s="27"/>
      <c r="H145" s="27"/>
      <c r="I145" s="22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2"/>
      <c r="W145" s="27"/>
      <c r="X145" s="29"/>
      <c r="Y145" s="29"/>
      <c r="Z145" s="22"/>
      <c r="AA145" s="29" t="s">
        <v>143</v>
      </c>
      <c r="AB145" s="57" t="s">
        <v>238</v>
      </c>
      <c r="AC145" s="54">
        <v>31</v>
      </c>
      <c r="AD145" s="75">
        <v>7</v>
      </c>
      <c r="AE145" s="50"/>
      <c r="AF145" s="88"/>
    </row>
    <row r="146" spans="1:32" s="31" customFormat="1" x14ac:dyDescent="0.25">
      <c r="A146" s="51"/>
      <c r="B146" s="22"/>
      <c r="C146" s="113" t="s">
        <v>1642</v>
      </c>
      <c r="D146" s="114" t="s">
        <v>1643</v>
      </c>
      <c r="E146" s="22"/>
      <c r="F146" s="27"/>
      <c r="G146" s="27"/>
      <c r="H146" s="27"/>
      <c r="I146" s="22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2"/>
      <c r="W146" s="27"/>
      <c r="X146" s="29"/>
      <c r="Y146" s="29"/>
      <c r="Z146" s="22"/>
      <c r="AA146" s="29" t="s">
        <v>143</v>
      </c>
      <c r="AB146" s="57" t="s">
        <v>238</v>
      </c>
      <c r="AC146" s="54">
        <v>31</v>
      </c>
      <c r="AD146" s="75">
        <v>8</v>
      </c>
      <c r="AE146" s="50"/>
      <c r="AF146" s="88"/>
    </row>
    <row r="147" spans="1:32" s="31" customFormat="1" x14ac:dyDescent="0.25">
      <c r="A147" s="51"/>
      <c r="B147" s="22"/>
      <c r="C147" s="113" t="s">
        <v>1644</v>
      </c>
      <c r="D147" s="114" t="s">
        <v>1645</v>
      </c>
      <c r="E147" s="22"/>
      <c r="F147" s="27"/>
      <c r="G147" s="27"/>
      <c r="H147" s="27"/>
      <c r="I147" s="22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2"/>
      <c r="W147" s="27"/>
      <c r="X147" s="29"/>
      <c r="Y147" s="29"/>
      <c r="Z147" s="22"/>
      <c r="AA147" s="29" t="s">
        <v>143</v>
      </c>
      <c r="AB147" s="57" t="s">
        <v>238</v>
      </c>
      <c r="AC147" s="54">
        <v>31</v>
      </c>
      <c r="AD147" s="75">
        <v>9</v>
      </c>
      <c r="AE147" s="50"/>
      <c r="AF147" s="88"/>
    </row>
    <row r="148" spans="1:32" s="31" customFormat="1" x14ac:dyDescent="0.25">
      <c r="A148" s="51"/>
      <c r="B148" s="22"/>
      <c r="C148" s="120" t="s">
        <v>147</v>
      </c>
      <c r="D148" s="114" t="s">
        <v>1646</v>
      </c>
      <c r="E148" s="22"/>
      <c r="F148" s="27"/>
      <c r="G148" s="27"/>
      <c r="H148" s="27"/>
      <c r="I148" s="22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2"/>
      <c r="W148" s="27"/>
      <c r="X148" s="29"/>
      <c r="Y148" s="29"/>
      <c r="Z148" s="22"/>
      <c r="AA148" s="29" t="s">
        <v>143</v>
      </c>
      <c r="AB148" s="57" t="s">
        <v>238</v>
      </c>
      <c r="AC148" s="54">
        <v>31</v>
      </c>
      <c r="AD148" s="75">
        <v>10</v>
      </c>
      <c r="AE148" s="50"/>
      <c r="AF148" s="88"/>
    </row>
    <row r="149" spans="1:32" s="31" customFormat="1" x14ac:dyDescent="0.25">
      <c r="A149" s="51"/>
      <c r="B149" s="22"/>
      <c r="C149" s="113" t="s">
        <v>1647</v>
      </c>
      <c r="D149" s="114" t="s">
        <v>148</v>
      </c>
      <c r="E149" s="22"/>
      <c r="F149" s="27"/>
      <c r="G149" s="27"/>
      <c r="H149" s="27"/>
      <c r="I149" s="22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2"/>
      <c r="W149" s="27"/>
      <c r="X149" s="29"/>
      <c r="Y149" s="29"/>
      <c r="Z149" s="22"/>
      <c r="AA149" s="29" t="s">
        <v>143</v>
      </c>
      <c r="AB149" s="57" t="s">
        <v>238</v>
      </c>
      <c r="AC149" s="54">
        <v>31</v>
      </c>
      <c r="AD149" s="75">
        <v>11</v>
      </c>
      <c r="AE149" s="50"/>
      <c r="AF149" s="88"/>
    </row>
    <row r="150" spans="1:32" s="185" customFormat="1" x14ac:dyDescent="0.25">
      <c r="A150" s="179"/>
      <c r="B150" s="22"/>
      <c r="C150" s="102" t="s">
        <v>898</v>
      </c>
      <c r="D150" s="126" t="s">
        <v>897</v>
      </c>
      <c r="E150" s="22"/>
      <c r="F150" s="27"/>
      <c r="G150" s="27"/>
      <c r="H150" s="27"/>
      <c r="I150" s="22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2"/>
      <c r="W150" s="27"/>
      <c r="X150" s="29"/>
      <c r="Y150" s="29"/>
      <c r="Z150" s="22"/>
      <c r="AA150" s="29" t="s">
        <v>143</v>
      </c>
      <c r="AB150" s="57" t="s">
        <v>238</v>
      </c>
      <c r="AC150" s="54">
        <v>31</v>
      </c>
      <c r="AD150" s="75">
        <v>12</v>
      </c>
      <c r="AE150" s="50"/>
      <c r="AF150" s="190"/>
    </row>
    <row r="151" spans="1:32" s="31" customFormat="1" x14ac:dyDescent="0.25">
      <c r="A151" s="51"/>
      <c r="B151" s="22"/>
      <c r="C151" s="113" t="s">
        <v>1648</v>
      </c>
      <c r="D151" s="114" t="s">
        <v>896</v>
      </c>
      <c r="E151" s="22"/>
      <c r="F151" s="27"/>
      <c r="G151" s="27"/>
      <c r="H151" s="27"/>
      <c r="I151" s="22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2"/>
      <c r="W151" s="27"/>
      <c r="X151" s="29"/>
      <c r="Y151" s="29"/>
      <c r="Z151" s="22"/>
      <c r="AA151" s="29" t="s">
        <v>143</v>
      </c>
      <c r="AB151" s="57" t="s">
        <v>238</v>
      </c>
      <c r="AC151" s="54">
        <v>31</v>
      </c>
      <c r="AD151" s="186">
        <v>13</v>
      </c>
      <c r="AE151" s="50"/>
      <c r="AF151" s="88"/>
    </row>
    <row r="152" spans="1:32" s="31" customFormat="1" x14ac:dyDescent="0.25">
      <c r="A152" s="51"/>
      <c r="B152" s="22"/>
      <c r="C152" s="113" t="s">
        <v>1649</v>
      </c>
      <c r="D152" s="114" t="s">
        <v>145</v>
      </c>
      <c r="E152" s="22"/>
      <c r="F152" s="27"/>
      <c r="G152" s="27"/>
      <c r="H152" s="27"/>
      <c r="I152" s="22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2"/>
      <c r="W152" s="27"/>
      <c r="X152" s="29"/>
      <c r="Y152" s="29"/>
      <c r="Z152" s="22"/>
      <c r="AA152" s="29" t="s">
        <v>143</v>
      </c>
      <c r="AB152" s="57" t="s">
        <v>238</v>
      </c>
      <c r="AC152" s="54">
        <v>31</v>
      </c>
      <c r="AD152" s="186">
        <v>14</v>
      </c>
      <c r="AE152" s="50"/>
      <c r="AF152" s="88"/>
    </row>
    <row r="153" spans="1:32" s="31" customFormat="1" x14ac:dyDescent="0.25">
      <c r="A153" s="51"/>
      <c r="B153" s="22"/>
      <c r="C153" s="113" t="s">
        <v>1651</v>
      </c>
      <c r="D153" s="114" t="s">
        <v>164</v>
      </c>
      <c r="E153" s="22"/>
      <c r="F153" s="27"/>
      <c r="G153" s="27"/>
      <c r="H153" s="27"/>
      <c r="I153" s="22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2"/>
      <c r="W153" s="27"/>
      <c r="X153" s="29"/>
      <c r="Y153" s="29"/>
      <c r="Z153" s="22"/>
      <c r="AA153" s="29" t="s">
        <v>165</v>
      </c>
      <c r="AB153" s="57" t="s">
        <v>241</v>
      </c>
      <c r="AC153" s="54">
        <v>32</v>
      </c>
      <c r="AD153" s="186">
        <v>1</v>
      </c>
      <c r="AE153" s="50"/>
      <c r="AF153" s="88"/>
    </row>
    <row r="154" spans="1:32" s="31" customFormat="1" x14ac:dyDescent="0.25">
      <c r="A154" s="46"/>
      <c r="B154" s="22"/>
      <c r="C154" s="113" t="s">
        <v>1652</v>
      </c>
      <c r="D154" s="114" t="s">
        <v>166</v>
      </c>
      <c r="E154" s="22"/>
      <c r="F154" s="63"/>
      <c r="G154" s="64"/>
      <c r="H154" s="49"/>
      <c r="I154" s="22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22"/>
      <c r="W154" s="27"/>
      <c r="X154" s="29"/>
      <c r="Y154" s="29"/>
      <c r="Z154" s="22"/>
      <c r="AA154" s="29" t="s">
        <v>165</v>
      </c>
      <c r="AB154" s="57" t="s">
        <v>241</v>
      </c>
      <c r="AC154" s="54">
        <v>32</v>
      </c>
      <c r="AD154" s="186">
        <v>2</v>
      </c>
      <c r="AE154" s="50"/>
      <c r="AF154" s="88"/>
    </row>
    <row r="155" spans="1:32" s="31" customFormat="1" x14ac:dyDescent="0.25">
      <c r="A155" s="51"/>
      <c r="B155" s="22"/>
      <c r="C155" s="113" t="s">
        <v>1440</v>
      </c>
      <c r="D155" s="114" t="s">
        <v>1441</v>
      </c>
      <c r="E155" s="22"/>
      <c r="F155" s="27"/>
      <c r="G155" s="27"/>
      <c r="H155" s="27"/>
      <c r="I155" s="22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2"/>
      <c r="W155" s="27"/>
      <c r="X155" s="29"/>
      <c r="Y155" s="29"/>
      <c r="Z155" s="22"/>
      <c r="AA155" s="29" t="s">
        <v>1443</v>
      </c>
      <c r="AB155" s="57" t="s">
        <v>1442</v>
      </c>
      <c r="AC155" s="54">
        <v>33</v>
      </c>
      <c r="AD155" s="186">
        <v>1</v>
      </c>
      <c r="AE155" s="50"/>
      <c r="AF155" s="88"/>
    </row>
    <row r="156" spans="1:32" s="31" customFormat="1" x14ac:dyDescent="0.25">
      <c r="A156" s="46"/>
      <c r="B156" s="22"/>
      <c r="C156" s="113" t="s">
        <v>901</v>
      </c>
      <c r="D156" s="114" t="s">
        <v>1881</v>
      </c>
      <c r="E156" s="22"/>
      <c r="F156" s="63"/>
      <c r="G156" s="64"/>
      <c r="H156" s="49"/>
      <c r="I156" s="22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22"/>
      <c r="W156" s="27"/>
      <c r="X156" s="29"/>
      <c r="Y156" s="29"/>
      <c r="Z156" s="22"/>
      <c r="AA156" s="29" t="s">
        <v>901</v>
      </c>
      <c r="AB156" s="57" t="s">
        <v>1882</v>
      </c>
      <c r="AC156" s="54">
        <v>34</v>
      </c>
      <c r="AD156" s="186">
        <v>1</v>
      </c>
      <c r="AE156" s="50"/>
      <c r="AF156" s="88"/>
    </row>
    <row r="157" spans="1:32" s="31" customFormat="1" x14ac:dyDescent="0.25">
      <c r="A157" s="51"/>
      <c r="B157" s="22"/>
      <c r="C157" s="113" t="s">
        <v>1653</v>
      </c>
      <c r="D157" s="114" t="s">
        <v>1654</v>
      </c>
      <c r="E157" s="22"/>
      <c r="F157" s="27"/>
      <c r="G157" s="27"/>
      <c r="H157" s="27"/>
      <c r="I157" s="22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2"/>
      <c r="W157" s="27"/>
      <c r="X157" s="29"/>
      <c r="Y157" s="29"/>
      <c r="Z157" s="22"/>
      <c r="AA157" s="29" t="s">
        <v>152</v>
      </c>
      <c r="AB157" s="57" t="s">
        <v>242</v>
      </c>
      <c r="AC157" s="54">
        <v>35</v>
      </c>
      <c r="AD157" s="75">
        <v>1</v>
      </c>
      <c r="AE157" s="50"/>
      <c r="AF157" s="88"/>
    </row>
    <row r="158" spans="1:32" s="31" customFormat="1" x14ac:dyDescent="0.25">
      <c r="A158" s="51"/>
      <c r="B158" s="22"/>
      <c r="C158" s="102" t="s">
        <v>902</v>
      </c>
      <c r="D158" s="126" t="s">
        <v>1901</v>
      </c>
      <c r="E158" s="22"/>
      <c r="F158" s="27"/>
      <c r="G158" s="27"/>
      <c r="H158" s="27"/>
      <c r="I158" s="22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2"/>
      <c r="W158" s="27"/>
      <c r="X158" s="29"/>
      <c r="Y158" s="29"/>
      <c r="Z158" s="22"/>
      <c r="AA158" s="29" t="s">
        <v>903</v>
      </c>
      <c r="AB158" s="57" t="s">
        <v>904</v>
      </c>
      <c r="AC158" s="54">
        <v>36</v>
      </c>
      <c r="AD158" s="75">
        <v>1</v>
      </c>
      <c r="AE158" s="50"/>
      <c r="AF158" s="88"/>
    </row>
    <row r="159" spans="1:32" s="31" customFormat="1" ht="20.399999999999999" x14ac:dyDescent="0.25">
      <c r="A159" s="51"/>
      <c r="B159" s="22"/>
      <c r="C159" s="113" t="s">
        <v>1655</v>
      </c>
      <c r="D159" s="114" t="s">
        <v>296</v>
      </c>
      <c r="E159" s="22"/>
      <c r="F159" s="27"/>
      <c r="G159" s="27"/>
      <c r="H159" s="27"/>
      <c r="I159" s="22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2"/>
      <c r="W159" s="27"/>
      <c r="X159" s="29"/>
      <c r="Y159" s="29"/>
      <c r="Z159" s="22"/>
      <c r="AA159" s="29" t="s">
        <v>247</v>
      </c>
      <c r="AB159" s="57" t="s">
        <v>243</v>
      </c>
      <c r="AC159" s="54">
        <v>37</v>
      </c>
      <c r="AD159" s="75">
        <v>1</v>
      </c>
      <c r="AE159" s="50"/>
      <c r="AF159" s="88"/>
    </row>
    <row r="160" spans="1:32" s="31" customFormat="1" x14ac:dyDescent="0.25">
      <c r="A160" s="46"/>
      <c r="B160" s="22"/>
      <c r="C160" s="113" t="s">
        <v>137</v>
      </c>
      <c r="D160" s="114" t="s">
        <v>1656</v>
      </c>
      <c r="E160" s="22"/>
      <c r="F160" s="63"/>
      <c r="G160" s="64"/>
      <c r="H160" s="49"/>
      <c r="I160" s="22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22"/>
      <c r="W160" s="27"/>
      <c r="X160" s="29"/>
      <c r="Y160" s="29"/>
      <c r="Z160" s="22"/>
      <c r="AA160" s="29" t="s">
        <v>247</v>
      </c>
      <c r="AB160" s="57" t="s">
        <v>243</v>
      </c>
      <c r="AC160" s="54">
        <v>37</v>
      </c>
      <c r="AD160" s="75">
        <v>2</v>
      </c>
      <c r="AE160" s="50"/>
      <c r="AF160" s="88"/>
    </row>
    <row r="161" spans="1:32" s="31" customFormat="1" x14ac:dyDescent="0.25">
      <c r="A161" s="51"/>
      <c r="B161" s="22"/>
      <c r="C161" s="113" t="s">
        <v>1657</v>
      </c>
      <c r="D161" s="114" t="s">
        <v>1658</v>
      </c>
      <c r="E161" s="22"/>
      <c r="F161" s="27"/>
      <c r="G161" s="27"/>
      <c r="H161" s="27"/>
      <c r="I161" s="22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2"/>
      <c r="W161" s="27"/>
      <c r="X161" s="29"/>
      <c r="Y161" s="29"/>
      <c r="Z161" s="22"/>
      <c r="AA161" s="29" t="s">
        <v>247</v>
      </c>
      <c r="AB161" s="57" t="s">
        <v>243</v>
      </c>
      <c r="AC161" s="54">
        <v>37</v>
      </c>
      <c r="AD161" s="75">
        <v>3</v>
      </c>
      <c r="AE161" s="50"/>
      <c r="AF161" s="88"/>
    </row>
    <row r="162" spans="1:32" s="31" customFormat="1" x14ac:dyDescent="0.25">
      <c r="A162" s="51"/>
      <c r="B162" s="22"/>
      <c r="C162" s="113" t="s">
        <v>134</v>
      </c>
      <c r="D162" s="114" t="s">
        <v>1659</v>
      </c>
      <c r="E162" s="22"/>
      <c r="F162" s="27"/>
      <c r="G162" s="27"/>
      <c r="H162" s="27"/>
      <c r="I162" s="22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2"/>
      <c r="W162" s="27"/>
      <c r="X162" s="29"/>
      <c r="Y162" s="29"/>
      <c r="Z162" s="22"/>
      <c r="AA162" s="29" t="s">
        <v>247</v>
      </c>
      <c r="AB162" s="57" t="s">
        <v>243</v>
      </c>
      <c r="AC162" s="54">
        <v>37</v>
      </c>
      <c r="AD162" s="75">
        <v>4</v>
      </c>
      <c r="AE162" s="50"/>
      <c r="AF162" s="88"/>
    </row>
    <row r="163" spans="1:32" s="31" customFormat="1" x14ac:dyDescent="0.25">
      <c r="A163" s="51"/>
      <c r="B163" s="22"/>
      <c r="C163" s="113" t="s">
        <v>139</v>
      </c>
      <c r="D163" s="114" t="s">
        <v>1660</v>
      </c>
      <c r="E163" s="22"/>
      <c r="F163" s="27"/>
      <c r="G163" s="27"/>
      <c r="H163" s="27"/>
      <c r="I163" s="22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2"/>
      <c r="W163" s="27"/>
      <c r="X163" s="29"/>
      <c r="Y163" s="29"/>
      <c r="Z163" s="22"/>
      <c r="AA163" s="29" t="s">
        <v>247</v>
      </c>
      <c r="AB163" s="57" t="s">
        <v>243</v>
      </c>
      <c r="AC163" s="54">
        <v>37</v>
      </c>
      <c r="AD163" s="75">
        <v>5</v>
      </c>
      <c r="AE163" s="50"/>
      <c r="AF163" s="88"/>
    </row>
    <row r="164" spans="1:32" s="31" customFormat="1" x14ac:dyDescent="0.25">
      <c r="A164" s="51"/>
      <c r="B164" s="22"/>
      <c r="C164" s="113" t="s">
        <v>1661</v>
      </c>
      <c r="D164" s="114" t="s">
        <v>1662</v>
      </c>
      <c r="E164" s="22"/>
      <c r="F164" s="27"/>
      <c r="G164" s="27"/>
      <c r="H164" s="27"/>
      <c r="I164" s="22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2"/>
      <c r="W164" s="27"/>
      <c r="X164" s="29"/>
      <c r="Y164" s="29"/>
      <c r="Z164" s="22"/>
      <c r="AA164" s="29" t="s">
        <v>247</v>
      </c>
      <c r="AB164" s="57" t="s">
        <v>243</v>
      </c>
      <c r="AC164" s="54">
        <v>37</v>
      </c>
      <c r="AD164" s="75">
        <v>6</v>
      </c>
      <c r="AE164" s="50"/>
      <c r="AF164" s="88"/>
    </row>
    <row r="165" spans="1:32" s="31" customFormat="1" x14ac:dyDescent="0.25">
      <c r="A165" s="51"/>
      <c r="B165" s="22"/>
      <c r="C165" s="113" t="s">
        <v>1663</v>
      </c>
      <c r="D165" s="114" t="s">
        <v>1664</v>
      </c>
      <c r="E165" s="22"/>
      <c r="F165" s="27"/>
      <c r="G165" s="27"/>
      <c r="H165" s="27"/>
      <c r="I165" s="22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2"/>
      <c r="W165" s="27"/>
      <c r="X165" s="29"/>
      <c r="Y165" s="29"/>
      <c r="Z165" s="22"/>
      <c r="AA165" s="29" t="s">
        <v>247</v>
      </c>
      <c r="AB165" s="57" t="s">
        <v>243</v>
      </c>
      <c r="AC165" s="54">
        <v>37</v>
      </c>
      <c r="AD165" s="75">
        <v>7</v>
      </c>
      <c r="AE165" s="50"/>
      <c r="AF165" s="88"/>
    </row>
    <row r="166" spans="1:32" s="31" customFormat="1" x14ac:dyDescent="0.25">
      <c r="A166" s="51"/>
      <c r="B166" s="22"/>
      <c r="C166" s="113" t="s">
        <v>1665</v>
      </c>
      <c r="D166" s="114" t="s">
        <v>1666</v>
      </c>
      <c r="E166" s="22"/>
      <c r="F166" s="27"/>
      <c r="G166" s="27"/>
      <c r="H166" s="27"/>
      <c r="I166" s="22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2"/>
      <c r="W166" s="27"/>
      <c r="X166" s="29"/>
      <c r="Y166" s="29"/>
      <c r="Z166" s="22"/>
      <c r="AA166" s="29" t="s">
        <v>247</v>
      </c>
      <c r="AB166" s="57" t="s">
        <v>243</v>
      </c>
      <c r="AC166" s="54">
        <v>37</v>
      </c>
      <c r="AD166" s="75">
        <v>8</v>
      </c>
      <c r="AE166" s="50"/>
      <c r="AF166" s="88"/>
    </row>
    <row r="167" spans="1:32" s="31" customFormat="1" ht="20.399999999999999" x14ac:dyDescent="0.25">
      <c r="A167" s="51"/>
      <c r="B167" s="22"/>
      <c r="C167" s="120" t="s">
        <v>1667</v>
      </c>
      <c r="D167" s="114" t="s">
        <v>1668</v>
      </c>
      <c r="E167" s="22"/>
      <c r="F167" s="27"/>
      <c r="G167" s="27"/>
      <c r="H167" s="27"/>
      <c r="I167" s="22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2"/>
      <c r="W167" s="27"/>
      <c r="X167" s="29"/>
      <c r="Y167" s="29"/>
      <c r="Z167" s="22"/>
      <c r="AA167" s="29" t="s">
        <v>247</v>
      </c>
      <c r="AB167" s="57" t="s">
        <v>243</v>
      </c>
      <c r="AC167" s="54">
        <v>37</v>
      </c>
      <c r="AD167" s="75">
        <v>9</v>
      </c>
      <c r="AE167" s="50"/>
      <c r="AF167" s="88"/>
    </row>
    <row r="168" spans="1:32" s="31" customFormat="1" x14ac:dyDescent="0.25">
      <c r="A168" s="51"/>
      <c r="B168" s="22"/>
      <c r="C168" s="113" t="s">
        <v>1669</v>
      </c>
      <c r="D168" s="114" t="s">
        <v>130</v>
      </c>
      <c r="E168" s="22"/>
      <c r="F168" s="27"/>
      <c r="G168" s="27"/>
      <c r="H168" s="27"/>
      <c r="I168" s="22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2"/>
      <c r="W168" s="27"/>
      <c r="X168" s="29"/>
      <c r="Y168" s="29"/>
      <c r="Z168" s="22"/>
      <c r="AA168" s="29" t="s">
        <v>247</v>
      </c>
      <c r="AB168" s="57" t="s">
        <v>243</v>
      </c>
      <c r="AC168" s="54">
        <v>37</v>
      </c>
      <c r="AD168" s="75">
        <v>10</v>
      </c>
      <c r="AE168" s="50"/>
      <c r="AF168" s="88"/>
    </row>
    <row r="169" spans="1:32" s="185" customFormat="1" x14ac:dyDescent="0.25">
      <c r="A169" s="179"/>
      <c r="B169" s="22"/>
      <c r="C169" s="102" t="s">
        <v>906</v>
      </c>
      <c r="D169" s="126" t="s">
        <v>907</v>
      </c>
      <c r="E169" s="22"/>
      <c r="F169" s="27"/>
      <c r="G169" s="27"/>
      <c r="H169" s="27"/>
      <c r="I169" s="22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2"/>
      <c r="W169" s="27"/>
      <c r="X169" s="29"/>
      <c r="Y169" s="29"/>
      <c r="Z169" s="22"/>
      <c r="AA169" s="29" t="s">
        <v>247</v>
      </c>
      <c r="AB169" s="57" t="s">
        <v>243</v>
      </c>
      <c r="AC169" s="54">
        <v>37</v>
      </c>
      <c r="AD169" s="75">
        <v>11</v>
      </c>
      <c r="AE169" s="50"/>
      <c r="AF169" s="190"/>
    </row>
    <row r="170" spans="1:32" s="31" customFormat="1" x14ac:dyDescent="0.25">
      <c r="A170" s="51"/>
      <c r="B170" s="22"/>
      <c r="C170" s="113" t="s">
        <v>1670</v>
      </c>
      <c r="D170" s="114" t="s">
        <v>1671</v>
      </c>
      <c r="E170" s="22"/>
      <c r="F170" s="27"/>
      <c r="G170" s="27"/>
      <c r="H170" s="27"/>
      <c r="I170" s="22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2"/>
      <c r="W170" s="27"/>
      <c r="X170" s="29"/>
      <c r="Y170" s="29"/>
      <c r="Z170" s="22"/>
      <c r="AA170" s="29" t="s">
        <v>247</v>
      </c>
      <c r="AB170" s="57" t="s">
        <v>243</v>
      </c>
      <c r="AC170" s="54">
        <v>37</v>
      </c>
      <c r="AD170" s="75">
        <v>12</v>
      </c>
      <c r="AE170" s="50"/>
      <c r="AF170" s="88"/>
    </row>
    <row r="171" spans="1:32" s="31" customFormat="1" x14ac:dyDescent="0.25">
      <c r="A171" s="51"/>
      <c r="B171" s="22"/>
      <c r="C171" s="113" t="s">
        <v>1672</v>
      </c>
      <c r="D171" s="114" t="s">
        <v>1673</v>
      </c>
      <c r="E171" s="22"/>
      <c r="F171" s="27"/>
      <c r="G171" s="27"/>
      <c r="H171" s="27"/>
      <c r="I171" s="22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2"/>
      <c r="W171" s="27"/>
      <c r="X171" s="29"/>
      <c r="Y171" s="29"/>
      <c r="Z171" s="22"/>
      <c r="AA171" s="29" t="s">
        <v>247</v>
      </c>
      <c r="AB171" s="57" t="s">
        <v>243</v>
      </c>
      <c r="AC171" s="54">
        <v>37</v>
      </c>
      <c r="AD171" s="75">
        <v>13</v>
      </c>
      <c r="AE171" s="50"/>
      <c r="AF171" s="88"/>
    </row>
    <row r="172" spans="1:32" s="31" customFormat="1" x14ac:dyDescent="0.25">
      <c r="A172" s="51"/>
      <c r="B172" s="22"/>
      <c r="C172" s="113" t="s">
        <v>1674</v>
      </c>
      <c r="D172" s="114" t="s">
        <v>1675</v>
      </c>
      <c r="E172" s="22"/>
      <c r="F172" s="27"/>
      <c r="G172" s="27"/>
      <c r="H172" s="27"/>
      <c r="I172" s="22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2"/>
      <c r="W172" s="27"/>
      <c r="X172" s="29"/>
      <c r="Y172" s="57"/>
      <c r="Z172" s="22"/>
      <c r="AA172" s="29" t="s">
        <v>247</v>
      </c>
      <c r="AB172" s="57" t="s">
        <v>243</v>
      </c>
      <c r="AC172" s="54">
        <v>37</v>
      </c>
      <c r="AD172" s="75">
        <v>14</v>
      </c>
      <c r="AE172" s="50"/>
      <c r="AF172" s="88"/>
    </row>
    <row r="173" spans="1:32" s="31" customFormat="1" x14ac:dyDescent="0.25">
      <c r="A173" s="51"/>
      <c r="B173" s="22"/>
      <c r="C173" s="113" t="s">
        <v>1676</v>
      </c>
      <c r="D173" s="114" t="s">
        <v>1677</v>
      </c>
      <c r="E173" s="22"/>
      <c r="F173" s="27"/>
      <c r="G173" s="27"/>
      <c r="H173" s="27"/>
      <c r="I173" s="22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2"/>
      <c r="W173" s="27"/>
      <c r="X173" s="29"/>
      <c r="Y173" s="29"/>
      <c r="Z173" s="22"/>
      <c r="AA173" s="29" t="s">
        <v>247</v>
      </c>
      <c r="AB173" s="57" t="s">
        <v>243</v>
      </c>
      <c r="AC173" s="54">
        <v>37</v>
      </c>
      <c r="AD173" s="75">
        <v>15</v>
      </c>
      <c r="AE173" s="50"/>
      <c r="AF173" s="88"/>
    </row>
    <row r="174" spans="1:32" s="31" customFormat="1" ht="20.399999999999999" x14ac:dyDescent="0.25">
      <c r="A174" s="51"/>
      <c r="B174" s="22"/>
      <c r="C174" s="113" t="s">
        <v>1678</v>
      </c>
      <c r="D174" s="114" t="s">
        <v>297</v>
      </c>
      <c r="E174" s="22"/>
      <c r="F174" s="27"/>
      <c r="G174" s="27"/>
      <c r="H174" s="27"/>
      <c r="I174" s="22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2"/>
      <c r="W174" s="27"/>
      <c r="X174" s="29"/>
      <c r="Y174" s="29"/>
      <c r="Z174" s="22"/>
      <c r="AA174" s="29" t="s">
        <v>247</v>
      </c>
      <c r="AB174" s="57" t="s">
        <v>243</v>
      </c>
      <c r="AC174" s="54">
        <v>37</v>
      </c>
      <c r="AD174" s="75">
        <v>16</v>
      </c>
      <c r="AE174" s="50"/>
      <c r="AF174" s="88"/>
    </row>
    <row r="175" spans="1:32" s="185" customFormat="1" x14ac:dyDescent="0.25">
      <c r="A175" s="179"/>
      <c r="B175" s="22"/>
      <c r="C175" s="102" t="s">
        <v>1873</v>
      </c>
      <c r="D175" s="126" t="s">
        <v>905</v>
      </c>
      <c r="E175" s="22"/>
      <c r="F175" s="27"/>
      <c r="G175" s="27"/>
      <c r="H175" s="27"/>
      <c r="I175" s="22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2"/>
      <c r="W175" s="27"/>
      <c r="X175" s="29"/>
      <c r="Y175" s="29"/>
      <c r="Z175" s="22"/>
      <c r="AA175" s="29" t="s">
        <v>247</v>
      </c>
      <c r="AB175" s="57" t="s">
        <v>243</v>
      </c>
      <c r="AC175" s="54">
        <v>37</v>
      </c>
      <c r="AD175" s="75">
        <v>17</v>
      </c>
      <c r="AE175" s="50"/>
      <c r="AF175" s="88"/>
    </row>
    <row r="176" spans="1:32" s="31" customFormat="1" x14ac:dyDescent="0.25">
      <c r="A176" s="51"/>
      <c r="B176" s="22"/>
      <c r="C176" s="113" t="s">
        <v>1679</v>
      </c>
      <c r="D176" s="114" t="s">
        <v>1680</v>
      </c>
      <c r="E176" s="22"/>
      <c r="F176" s="27"/>
      <c r="G176" s="27"/>
      <c r="H176" s="27"/>
      <c r="I176" s="22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2"/>
      <c r="W176" s="27"/>
      <c r="X176" s="29"/>
      <c r="Y176" s="29"/>
      <c r="Z176" s="22"/>
      <c r="AA176" s="29" t="s">
        <v>247</v>
      </c>
      <c r="AB176" s="57" t="s">
        <v>243</v>
      </c>
      <c r="AC176" s="54">
        <v>37</v>
      </c>
      <c r="AD176" s="75">
        <v>18</v>
      </c>
      <c r="AE176" s="50"/>
      <c r="AF176" s="88"/>
    </row>
    <row r="177" spans="1:32" s="31" customFormat="1" x14ac:dyDescent="0.25">
      <c r="A177" s="51"/>
      <c r="B177" s="22"/>
      <c r="C177" s="113" t="s">
        <v>1681</v>
      </c>
      <c r="D177" s="114" t="s">
        <v>1682</v>
      </c>
      <c r="E177" s="22"/>
      <c r="F177" s="27"/>
      <c r="G177" s="27"/>
      <c r="H177" s="27"/>
      <c r="I177" s="22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2"/>
      <c r="W177" s="27"/>
      <c r="X177" s="29"/>
      <c r="Y177" s="29"/>
      <c r="Z177" s="22"/>
      <c r="AA177" s="29" t="s">
        <v>247</v>
      </c>
      <c r="AB177" s="57" t="s">
        <v>243</v>
      </c>
      <c r="AC177" s="54">
        <v>37</v>
      </c>
      <c r="AD177" s="75">
        <v>19</v>
      </c>
      <c r="AE177" s="50"/>
      <c r="AF177" s="88"/>
    </row>
    <row r="178" spans="1:32" s="31" customFormat="1" x14ac:dyDescent="0.25">
      <c r="A178" s="51"/>
      <c r="B178" s="22"/>
      <c r="C178" s="113" t="s">
        <v>133</v>
      </c>
      <c r="D178" s="114" t="s">
        <v>285</v>
      </c>
      <c r="E178" s="22"/>
      <c r="F178" s="27"/>
      <c r="G178" s="27"/>
      <c r="H178" s="27"/>
      <c r="I178" s="22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2"/>
      <c r="W178" s="27"/>
      <c r="X178" s="29"/>
      <c r="Y178" s="29"/>
      <c r="Z178" s="22"/>
      <c r="AA178" s="29" t="s">
        <v>247</v>
      </c>
      <c r="AB178" s="57" t="s">
        <v>243</v>
      </c>
      <c r="AC178" s="54">
        <v>37</v>
      </c>
      <c r="AD178" s="75">
        <v>20</v>
      </c>
      <c r="AE178" s="50"/>
      <c r="AF178" s="88"/>
    </row>
    <row r="179" spans="1:32" s="31" customFormat="1" x14ac:dyDescent="0.25">
      <c r="A179" s="51"/>
      <c r="B179" s="22"/>
      <c r="C179" s="113" t="s">
        <v>1683</v>
      </c>
      <c r="D179" s="114" t="s">
        <v>1684</v>
      </c>
      <c r="E179" s="22"/>
      <c r="F179" s="27"/>
      <c r="G179" s="27"/>
      <c r="H179" s="27"/>
      <c r="I179" s="22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2"/>
      <c r="W179" s="27"/>
      <c r="X179" s="29"/>
      <c r="Y179" s="29"/>
      <c r="Z179" s="22"/>
      <c r="AA179" s="29" t="s">
        <v>247</v>
      </c>
      <c r="AB179" s="57" t="s">
        <v>243</v>
      </c>
      <c r="AC179" s="54">
        <v>37</v>
      </c>
      <c r="AD179" s="75">
        <v>21</v>
      </c>
      <c r="AE179" s="50"/>
      <c r="AF179" s="88"/>
    </row>
    <row r="180" spans="1:32" s="31" customFormat="1" x14ac:dyDescent="0.25">
      <c r="A180" s="51"/>
      <c r="B180" s="22"/>
      <c r="C180" s="113" t="s">
        <v>1685</v>
      </c>
      <c r="D180" s="114" t="s">
        <v>132</v>
      </c>
      <c r="E180" s="22"/>
      <c r="F180" s="27"/>
      <c r="G180" s="27"/>
      <c r="H180" s="27"/>
      <c r="I180" s="22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2"/>
      <c r="W180" s="27"/>
      <c r="X180" s="29"/>
      <c r="Y180" s="29"/>
      <c r="Z180" s="22"/>
      <c r="AA180" s="29" t="s">
        <v>247</v>
      </c>
      <c r="AB180" s="57" t="s">
        <v>243</v>
      </c>
      <c r="AC180" s="54">
        <v>37</v>
      </c>
      <c r="AD180" s="75">
        <v>22</v>
      </c>
      <c r="AE180" s="50"/>
      <c r="AF180" s="88"/>
    </row>
    <row r="181" spans="1:32" s="31" customFormat="1" x14ac:dyDescent="0.25">
      <c r="A181" s="51"/>
      <c r="B181" s="22"/>
      <c r="C181" s="113" t="s">
        <v>1686</v>
      </c>
      <c r="D181" s="114" t="s">
        <v>1687</v>
      </c>
      <c r="E181" s="22"/>
      <c r="F181" s="27"/>
      <c r="G181" s="27"/>
      <c r="H181" s="27"/>
      <c r="I181" s="22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2"/>
      <c r="W181" s="27"/>
      <c r="X181" s="29"/>
      <c r="Y181" s="29"/>
      <c r="Z181" s="22"/>
      <c r="AA181" s="29" t="s">
        <v>247</v>
      </c>
      <c r="AB181" s="57" t="s">
        <v>243</v>
      </c>
      <c r="AC181" s="54">
        <v>37</v>
      </c>
      <c r="AD181" s="75">
        <v>23</v>
      </c>
      <c r="AE181" s="50"/>
      <c r="AF181" s="88"/>
    </row>
    <row r="182" spans="1:32" s="31" customFormat="1" x14ac:dyDescent="0.25">
      <c r="A182" s="51"/>
      <c r="B182" s="22"/>
      <c r="C182" s="113" t="s">
        <v>1688</v>
      </c>
      <c r="D182" s="114" t="s">
        <v>131</v>
      </c>
      <c r="E182" s="22"/>
      <c r="F182" s="27"/>
      <c r="G182" s="27"/>
      <c r="H182" s="27"/>
      <c r="I182" s="22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2"/>
      <c r="W182" s="27"/>
      <c r="X182" s="29"/>
      <c r="Y182" s="29"/>
      <c r="Z182" s="22"/>
      <c r="AA182" s="29" t="s">
        <v>247</v>
      </c>
      <c r="AB182" s="57" t="s">
        <v>243</v>
      </c>
      <c r="AC182" s="54">
        <v>37</v>
      </c>
      <c r="AD182" s="75">
        <v>24</v>
      </c>
      <c r="AE182" s="50"/>
      <c r="AF182" s="88"/>
    </row>
    <row r="183" spans="1:32" s="31" customFormat="1" x14ac:dyDescent="0.25">
      <c r="A183" s="51"/>
      <c r="B183" s="22"/>
      <c r="C183" s="113" t="s">
        <v>1689</v>
      </c>
      <c r="D183" s="114" t="s">
        <v>1690</v>
      </c>
      <c r="E183" s="22"/>
      <c r="F183" s="27"/>
      <c r="G183" s="27"/>
      <c r="H183" s="27"/>
      <c r="I183" s="22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2"/>
      <c r="W183" s="27"/>
      <c r="X183" s="29"/>
      <c r="Y183" s="29"/>
      <c r="Z183" s="22"/>
      <c r="AA183" s="29" t="s">
        <v>247</v>
      </c>
      <c r="AB183" s="57" t="s">
        <v>243</v>
      </c>
      <c r="AC183" s="54">
        <v>37</v>
      </c>
      <c r="AD183" s="75">
        <v>25</v>
      </c>
      <c r="AE183" s="50"/>
      <c r="AF183" s="88"/>
    </row>
    <row r="184" spans="1:32" s="31" customFormat="1" x14ac:dyDescent="0.25">
      <c r="A184" s="51"/>
      <c r="B184" s="22"/>
      <c r="C184" s="113" t="s">
        <v>1691</v>
      </c>
      <c r="D184" s="114" t="s">
        <v>1692</v>
      </c>
      <c r="E184" s="22"/>
      <c r="F184" s="27"/>
      <c r="G184" s="27"/>
      <c r="H184" s="27"/>
      <c r="I184" s="22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2"/>
      <c r="W184" s="27"/>
      <c r="X184" s="29"/>
      <c r="Y184" s="29"/>
      <c r="Z184" s="22"/>
      <c r="AA184" s="29" t="s">
        <v>247</v>
      </c>
      <c r="AB184" s="57" t="s">
        <v>243</v>
      </c>
      <c r="AC184" s="54">
        <v>37</v>
      </c>
      <c r="AD184" s="75">
        <v>26</v>
      </c>
      <c r="AE184" s="50"/>
      <c r="AF184" s="88"/>
    </row>
    <row r="185" spans="1:32" s="31" customFormat="1" x14ac:dyDescent="0.25">
      <c r="A185" s="51"/>
      <c r="B185" s="22"/>
      <c r="C185" s="113" t="s">
        <v>1693</v>
      </c>
      <c r="D185" s="114" t="s">
        <v>1694</v>
      </c>
      <c r="E185" s="22"/>
      <c r="F185" s="27"/>
      <c r="G185" s="27"/>
      <c r="H185" s="27"/>
      <c r="I185" s="22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2"/>
      <c r="W185" s="27"/>
      <c r="X185" s="29"/>
      <c r="Y185" s="29"/>
      <c r="Z185" s="22"/>
      <c r="AA185" s="29" t="s">
        <v>247</v>
      </c>
      <c r="AB185" s="57" t="s">
        <v>243</v>
      </c>
      <c r="AC185" s="54">
        <v>37</v>
      </c>
      <c r="AD185" s="75">
        <v>27</v>
      </c>
      <c r="AE185" s="50"/>
      <c r="AF185" s="88"/>
    </row>
    <row r="186" spans="1:32" s="31" customFormat="1" x14ac:dyDescent="0.25">
      <c r="A186" s="51"/>
      <c r="B186" s="22"/>
      <c r="C186" s="113" t="s">
        <v>1695</v>
      </c>
      <c r="D186" s="114" t="s">
        <v>1696</v>
      </c>
      <c r="E186" s="22"/>
      <c r="F186" s="27"/>
      <c r="G186" s="27"/>
      <c r="H186" s="27"/>
      <c r="I186" s="22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2"/>
      <c r="W186" s="27"/>
      <c r="X186" s="29"/>
      <c r="Y186" s="29"/>
      <c r="Z186" s="22"/>
      <c r="AA186" s="29" t="s">
        <v>247</v>
      </c>
      <c r="AB186" s="57" t="s">
        <v>243</v>
      </c>
      <c r="AC186" s="54">
        <v>37</v>
      </c>
      <c r="AD186" s="75">
        <v>28</v>
      </c>
      <c r="AE186" s="50"/>
      <c r="AF186" s="88"/>
    </row>
    <row r="187" spans="1:32" s="31" customFormat="1" x14ac:dyDescent="0.25">
      <c r="A187" s="51"/>
      <c r="B187" s="22"/>
      <c r="C187" s="113" t="s">
        <v>908</v>
      </c>
      <c r="D187" s="114" t="s">
        <v>1697</v>
      </c>
      <c r="E187" s="22"/>
      <c r="F187" s="27"/>
      <c r="G187" s="27"/>
      <c r="H187" s="27"/>
      <c r="I187" s="22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2"/>
      <c r="W187" s="27"/>
      <c r="X187" s="29"/>
      <c r="Y187" s="57"/>
      <c r="Z187" s="22"/>
      <c r="AA187" s="29" t="s">
        <v>247</v>
      </c>
      <c r="AB187" s="57" t="s">
        <v>243</v>
      </c>
      <c r="AC187" s="54">
        <v>37</v>
      </c>
      <c r="AD187" s="75">
        <v>29</v>
      </c>
      <c r="AE187" s="50"/>
      <c r="AF187" s="88"/>
    </row>
    <row r="188" spans="1:32" s="31" customFormat="1" x14ac:dyDescent="0.25">
      <c r="A188" s="51"/>
      <c r="B188" s="22"/>
      <c r="C188" s="113" t="s">
        <v>127</v>
      </c>
      <c r="D188" s="114" t="s">
        <v>128</v>
      </c>
      <c r="E188" s="22"/>
      <c r="F188" s="27"/>
      <c r="G188" s="27"/>
      <c r="H188" s="27"/>
      <c r="I188" s="22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2"/>
      <c r="W188" s="27"/>
      <c r="X188" s="29"/>
      <c r="Y188" s="29"/>
      <c r="Z188" s="22"/>
      <c r="AA188" s="29" t="s">
        <v>247</v>
      </c>
      <c r="AB188" s="57" t="s">
        <v>243</v>
      </c>
      <c r="AC188" s="54">
        <v>37</v>
      </c>
      <c r="AD188" s="75">
        <v>30</v>
      </c>
      <c r="AE188" s="50"/>
      <c r="AF188" s="88"/>
    </row>
    <row r="189" spans="1:32" s="31" customFormat="1" x14ac:dyDescent="0.25">
      <c r="A189" s="51"/>
      <c r="B189" s="22"/>
      <c r="C189" s="113" t="s">
        <v>1698</v>
      </c>
      <c r="D189" s="114" t="s">
        <v>1699</v>
      </c>
      <c r="E189" s="22"/>
      <c r="F189" s="27"/>
      <c r="G189" s="27"/>
      <c r="H189" s="27"/>
      <c r="I189" s="22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2"/>
      <c r="W189" s="27"/>
      <c r="X189" s="29"/>
      <c r="Y189" s="29"/>
      <c r="Z189" s="22"/>
      <c r="AA189" s="29" t="s">
        <v>247</v>
      </c>
      <c r="AB189" s="57" t="s">
        <v>243</v>
      </c>
      <c r="AC189" s="54">
        <v>37</v>
      </c>
      <c r="AD189" s="75">
        <v>31</v>
      </c>
      <c r="AE189" s="50"/>
      <c r="AF189" s="88"/>
    </row>
    <row r="190" spans="1:32" s="31" customFormat="1" x14ac:dyDescent="0.25">
      <c r="A190" s="51"/>
      <c r="B190" s="22"/>
      <c r="C190" s="120" t="s">
        <v>1700</v>
      </c>
      <c r="D190" s="114" t="s">
        <v>129</v>
      </c>
      <c r="E190" s="22"/>
      <c r="F190" s="27"/>
      <c r="G190" s="27"/>
      <c r="H190" s="27"/>
      <c r="I190" s="22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2"/>
      <c r="W190" s="27"/>
      <c r="X190" s="29"/>
      <c r="Y190" s="29"/>
      <c r="Z190" s="22"/>
      <c r="AA190" s="29" t="s">
        <v>247</v>
      </c>
      <c r="AB190" s="57" t="s">
        <v>243</v>
      </c>
      <c r="AC190" s="54">
        <v>37</v>
      </c>
      <c r="AD190" s="75">
        <v>33</v>
      </c>
      <c r="AE190" s="50"/>
      <c r="AF190" s="88"/>
    </row>
    <row r="191" spans="1:32" s="31" customFormat="1" x14ac:dyDescent="0.25">
      <c r="A191" s="51"/>
      <c r="B191" s="22"/>
      <c r="C191" s="113" t="s">
        <v>1703</v>
      </c>
      <c r="D191" s="114" t="s">
        <v>138</v>
      </c>
      <c r="E191" s="22"/>
      <c r="F191" s="27"/>
      <c r="G191" s="27"/>
      <c r="H191" s="27"/>
      <c r="I191" s="22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2"/>
      <c r="W191" s="27"/>
      <c r="X191" s="29"/>
      <c r="Y191" s="29"/>
      <c r="Z191" s="22"/>
      <c r="AA191" s="29" t="s">
        <v>247</v>
      </c>
      <c r="AB191" s="57" t="s">
        <v>243</v>
      </c>
      <c r="AC191" s="54">
        <v>37</v>
      </c>
      <c r="AD191" s="75">
        <v>33</v>
      </c>
      <c r="AE191" s="50"/>
      <c r="AF191" s="88"/>
    </row>
    <row r="192" spans="1:32" s="31" customFormat="1" x14ac:dyDescent="0.25">
      <c r="A192" s="51"/>
      <c r="B192" s="22"/>
      <c r="C192" s="113" t="s">
        <v>1701</v>
      </c>
      <c r="D192" s="114" t="s">
        <v>1702</v>
      </c>
      <c r="E192" s="22"/>
      <c r="F192" s="27"/>
      <c r="G192" s="27"/>
      <c r="H192" s="27"/>
      <c r="I192" s="22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2"/>
      <c r="W192" s="27"/>
      <c r="X192" s="29"/>
      <c r="Y192" s="29"/>
      <c r="Z192" s="22"/>
      <c r="AA192" s="29" t="s">
        <v>247</v>
      </c>
      <c r="AB192" s="57" t="s">
        <v>243</v>
      </c>
      <c r="AC192" s="54">
        <v>37</v>
      </c>
      <c r="AD192" s="75">
        <v>34</v>
      </c>
      <c r="AE192" s="50"/>
      <c r="AF192" s="88"/>
    </row>
    <row r="193" spans="1:32" s="31" customFormat="1" x14ac:dyDescent="0.25">
      <c r="A193" s="195"/>
      <c r="B193" s="22"/>
      <c r="C193" s="261" t="s">
        <v>1704</v>
      </c>
      <c r="D193" s="262" t="s">
        <v>1705</v>
      </c>
      <c r="E193" s="22"/>
      <c r="F193" s="198"/>
      <c r="G193" s="198"/>
      <c r="H193" s="198"/>
      <c r="I193" s="22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22"/>
      <c r="W193" s="198"/>
      <c r="X193" s="197"/>
      <c r="Y193" s="197"/>
      <c r="Z193" s="22"/>
      <c r="AA193" s="197" t="s">
        <v>247</v>
      </c>
      <c r="AB193" s="199" t="s">
        <v>243</v>
      </c>
      <c r="AC193" s="54">
        <v>37</v>
      </c>
      <c r="AD193" s="75">
        <v>35</v>
      </c>
      <c r="AE193" s="50"/>
      <c r="AF193" s="88"/>
    </row>
    <row r="194" spans="1:32" s="31" customFormat="1" x14ac:dyDescent="0.25">
      <c r="A194" s="9"/>
      <c r="B194" s="51"/>
      <c r="C194" s="25" t="s">
        <v>135</v>
      </c>
      <c r="D194" s="26" t="s">
        <v>136</v>
      </c>
      <c r="E194" s="51"/>
      <c r="F194" s="27"/>
      <c r="G194" s="27"/>
      <c r="H194" s="27"/>
      <c r="I194" s="51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51"/>
      <c r="W194" s="27"/>
      <c r="X194" s="29"/>
      <c r="Y194" s="29"/>
      <c r="Z194" s="51"/>
      <c r="AA194" s="29" t="s">
        <v>247</v>
      </c>
      <c r="AB194" s="57" t="s">
        <v>243</v>
      </c>
      <c r="AC194" s="54">
        <v>37</v>
      </c>
      <c r="AD194" s="75">
        <v>36</v>
      </c>
      <c r="AE194" s="50"/>
      <c r="AF194" s="88"/>
    </row>
    <row r="195" spans="1:32" x14ac:dyDescent="0.25">
      <c r="A195" s="263"/>
      <c r="B195" s="264"/>
      <c r="C195" s="265" t="s">
        <v>1871</v>
      </c>
      <c r="D195" s="266" t="s">
        <v>1872</v>
      </c>
      <c r="E195" s="267"/>
      <c r="F195" s="268"/>
      <c r="G195" s="263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70"/>
      <c r="Y195" s="270"/>
      <c r="Z195" s="270"/>
      <c r="AA195" s="270" t="s">
        <v>247</v>
      </c>
      <c r="AB195" s="267" t="s">
        <v>243</v>
      </c>
      <c r="AC195" s="2">
        <v>37</v>
      </c>
      <c r="AD195" s="33">
        <v>37</v>
      </c>
    </row>
    <row r="196" spans="1:32" x14ac:dyDescent="0.25">
      <c r="A196" s="9"/>
      <c r="B196" s="128"/>
      <c r="C196" s="25" t="s">
        <v>1874</v>
      </c>
      <c r="D196" s="26" t="s">
        <v>1875</v>
      </c>
      <c r="E196" s="51"/>
      <c r="F196" s="27"/>
      <c r="G196" s="27"/>
      <c r="H196" s="27"/>
      <c r="I196" s="51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51"/>
      <c r="W196" s="27"/>
      <c r="X196" s="29"/>
      <c r="Y196" s="29"/>
      <c r="Z196" s="51"/>
      <c r="AA196" s="29" t="s">
        <v>247</v>
      </c>
      <c r="AB196" s="57" t="s">
        <v>243</v>
      </c>
      <c r="AC196" s="54">
        <v>37</v>
      </c>
      <c r="AD196" s="43">
        <v>38</v>
      </c>
      <c r="AE196" s="50"/>
      <c r="AF196" s="88"/>
    </row>
    <row r="197" spans="1:32" s="31" customFormat="1" x14ac:dyDescent="0.25">
      <c r="A197" s="46"/>
      <c r="B197" s="128"/>
      <c r="C197" s="25" t="s">
        <v>1876</v>
      </c>
      <c r="D197" s="26" t="s">
        <v>1877</v>
      </c>
      <c r="E197" s="29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9"/>
      <c r="Y197" s="29"/>
      <c r="Z197" s="29"/>
      <c r="AA197" s="29" t="s">
        <v>247</v>
      </c>
      <c r="AB197" s="57" t="s">
        <v>243</v>
      </c>
      <c r="AC197" s="54">
        <v>37</v>
      </c>
      <c r="AD197" s="75">
        <v>39</v>
      </c>
      <c r="AE197" s="50"/>
      <c r="AF197" s="259" t="s">
        <v>1878</v>
      </c>
    </row>
    <row r="198" spans="1:32" s="31" customFormat="1" ht="12" customHeight="1" x14ac:dyDescent="0.25">
      <c r="A198" s="195"/>
      <c r="B198" s="22"/>
      <c r="C198" s="261" t="s">
        <v>1650</v>
      </c>
      <c r="D198" s="262" t="s">
        <v>113</v>
      </c>
      <c r="E198" s="22"/>
      <c r="F198" s="198"/>
      <c r="G198" s="198"/>
      <c r="H198" s="198"/>
      <c r="I198" s="22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22"/>
      <c r="W198" s="198"/>
      <c r="X198" s="197"/>
      <c r="Y198" s="197"/>
      <c r="Z198" s="22"/>
      <c r="AA198" s="197" t="s">
        <v>114</v>
      </c>
      <c r="AB198" s="199" t="s">
        <v>239</v>
      </c>
      <c r="AC198" s="54">
        <v>38</v>
      </c>
      <c r="AD198" s="75">
        <v>1</v>
      </c>
      <c r="AE198" s="50"/>
      <c r="AF198" s="88"/>
    </row>
    <row r="199" spans="1:32" s="185" customFormat="1" x14ac:dyDescent="0.25">
      <c r="A199" s="179"/>
      <c r="B199" s="51"/>
      <c r="C199" s="102" t="s">
        <v>899</v>
      </c>
      <c r="D199" s="126" t="s">
        <v>900</v>
      </c>
      <c r="E199" s="51"/>
      <c r="F199" s="27"/>
      <c r="G199" s="27"/>
      <c r="H199" s="27"/>
      <c r="I199" s="51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51"/>
      <c r="W199" s="27"/>
      <c r="X199" s="29"/>
      <c r="Y199" s="29"/>
      <c r="Z199" s="51"/>
      <c r="AA199" s="29" t="s">
        <v>1888</v>
      </c>
      <c r="AB199" s="57" t="s">
        <v>1887</v>
      </c>
      <c r="AC199" s="54">
        <v>39</v>
      </c>
      <c r="AD199" s="75">
        <v>1</v>
      </c>
      <c r="AE199" s="50"/>
      <c r="AF199" s="190"/>
    </row>
    <row r="200" spans="1:32" s="31" customFormat="1" ht="12.75" customHeight="1" x14ac:dyDescent="0.25">
      <c r="A200" s="50"/>
      <c r="B200" s="52"/>
      <c r="C200" s="68"/>
      <c r="D200" s="69"/>
      <c r="E200" s="50"/>
      <c r="F200" s="70"/>
      <c r="G200" s="71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66"/>
      <c r="W200" s="66"/>
      <c r="X200" s="50"/>
      <c r="Y200" s="34"/>
      <c r="Z200" s="50"/>
      <c r="AA200" s="50"/>
      <c r="AB200" s="73"/>
      <c r="AC200" s="54"/>
      <c r="AD200" s="74"/>
      <c r="AE200" s="50"/>
      <c r="AF200" s="52"/>
    </row>
    <row r="201" spans="1:32" s="31" customFormat="1" x14ac:dyDescent="0.25">
      <c r="A201" s="52"/>
      <c r="B201" s="52"/>
      <c r="C201" s="54"/>
      <c r="D201" s="55"/>
      <c r="E201" s="3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34"/>
      <c r="Y201" s="34"/>
      <c r="Z201" s="34"/>
      <c r="AA201" s="34"/>
      <c r="AB201" s="65"/>
      <c r="AC201" s="54"/>
      <c r="AD201" s="75"/>
      <c r="AE201" s="50"/>
      <c r="AF201" s="52"/>
    </row>
    <row r="202" spans="1:32" s="31" customFormat="1" x14ac:dyDescent="0.25">
      <c r="A202" s="50"/>
      <c r="B202" s="52"/>
      <c r="C202" s="68"/>
      <c r="D202" s="69"/>
      <c r="E202" s="50"/>
      <c r="F202" s="70"/>
      <c r="G202" s="71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66"/>
      <c r="W202" s="66"/>
      <c r="X202" s="50"/>
      <c r="Y202" s="34"/>
      <c r="Z202" s="50"/>
      <c r="AA202" s="50"/>
      <c r="AB202" s="73"/>
      <c r="AC202" s="54"/>
      <c r="AD202" s="74"/>
      <c r="AE202" s="50"/>
      <c r="AF202" s="52"/>
    </row>
    <row r="203" spans="1:32" s="31" customFormat="1" x14ac:dyDescent="0.25">
      <c r="A203" s="52"/>
      <c r="B203" s="52"/>
      <c r="C203" s="54"/>
      <c r="D203" s="55"/>
      <c r="E203" s="3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34"/>
      <c r="Y203" s="34"/>
      <c r="Z203" s="34"/>
      <c r="AA203" s="34"/>
      <c r="AB203" s="65"/>
      <c r="AC203" s="54"/>
      <c r="AD203" s="75"/>
      <c r="AE203" s="50"/>
      <c r="AF203" s="52"/>
    </row>
    <row r="204" spans="1:32" s="31" customFormat="1" x14ac:dyDescent="0.25">
      <c r="A204" s="50"/>
      <c r="B204" s="52"/>
      <c r="C204" s="68"/>
      <c r="D204" s="69"/>
      <c r="E204" s="50"/>
      <c r="F204" s="70"/>
      <c r="G204" s="71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66"/>
      <c r="W204" s="66"/>
      <c r="X204" s="50"/>
      <c r="Y204" s="34"/>
      <c r="Z204" s="50"/>
      <c r="AA204" s="50"/>
      <c r="AB204" s="73"/>
      <c r="AC204" s="54"/>
      <c r="AD204" s="74"/>
      <c r="AE204" s="50"/>
      <c r="AF204" s="52"/>
    </row>
    <row r="205" spans="1:32" s="31" customFormat="1" x14ac:dyDescent="0.25">
      <c r="A205" s="52"/>
      <c r="B205" s="52"/>
      <c r="C205" s="54"/>
      <c r="D205" s="55"/>
      <c r="E205" s="3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34"/>
      <c r="Y205" s="34"/>
      <c r="Z205" s="34"/>
      <c r="AA205" s="34"/>
      <c r="AB205" s="65"/>
      <c r="AC205" s="54"/>
      <c r="AD205" s="75"/>
      <c r="AE205" s="50"/>
      <c r="AF205" s="52"/>
    </row>
    <row r="206" spans="1:32" s="31" customFormat="1" x14ac:dyDescent="0.25">
      <c r="A206" s="52"/>
      <c r="B206" s="52"/>
      <c r="C206" s="68"/>
      <c r="D206" s="69"/>
      <c r="E206" s="50"/>
      <c r="F206" s="70"/>
      <c r="G206" s="71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66"/>
      <c r="W206" s="66"/>
      <c r="X206" s="50"/>
      <c r="Y206" s="34"/>
      <c r="Z206" s="50"/>
      <c r="AA206" s="50"/>
      <c r="AB206" s="73"/>
      <c r="AC206" s="54"/>
      <c r="AD206" s="74"/>
      <c r="AE206" s="50"/>
      <c r="AF206" s="52"/>
    </row>
    <row r="207" spans="1:32" s="31" customFormat="1" x14ac:dyDescent="0.25">
      <c r="A207" s="52"/>
      <c r="B207" s="52"/>
      <c r="C207" s="54"/>
      <c r="D207" s="55"/>
      <c r="E207" s="3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34"/>
      <c r="Y207" s="34"/>
      <c r="Z207" s="34"/>
      <c r="AA207" s="34"/>
      <c r="AB207" s="65"/>
      <c r="AC207" s="54"/>
      <c r="AD207" s="75"/>
      <c r="AE207" s="50"/>
      <c r="AF207" s="52"/>
    </row>
    <row r="208" spans="1:32" s="31" customFormat="1" x14ac:dyDescent="0.25">
      <c r="A208" s="52"/>
      <c r="B208" s="52"/>
      <c r="C208" s="68"/>
      <c r="D208" s="69"/>
      <c r="E208" s="50"/>
      <c r="F208" s="70"/>
      <c r="G208" s="71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66"/>
      <c r="W208" s="66"/>
      <c r="X208" s="50"/>
      <c r="Y208" s="34"/>
      <c r="Z208" s="50"/>
      <c r="AA208" s="50"/>
      <c r="AB208" s="73"/>
      <c r="AC208" s="54"/>
      <c r="AD208" s="74"/>
      <c r="AE208" s="50"/>
      <c r="AF208" s="52"/>
    </row>
    <row r="209" spans="1:32" s="31" customFormat="1" x14ac:dyDescent="0.25">
      <c r="B209" s="52"/>
      <c r="C209" s="54"/>
      <c r="D209" s="55"/>
      <c r="E209" s="34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34"/>
      <c r="Y209" s="34"/>
      <c r="Z209" s="34"/>
      <c r="AA209" s="34"/>
      <c r="AB209" s="65"/>
      <c r="AC209" s="54"/>
      <c r="AD209" s="74"/>
      <c r="AE209" s="50"/>
      <c r="AF209" s="52"/>
    </row>
    <row r="210" spans="1:32" s="31" customFormat="1" x14ac:dyDescent="0.25">
      <c r="A210" s="52"/>
      <c r="B210" s="52"/>
      <c r="C210" s="68"/>
      <c r="D210" s="69"/>
      <c r="E210" s="50"/>
      <c r="F210" s="70"/>
      <c r="G210" s="71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66"/>
      <c r="W210" s="66"/>
      <c r="X210" s="50"/>
      <c r="Y210" s="34"/>
      <c r="Z210" s="50"/>
      <c r="AA210" s="50"/>
      <c r="AB210" s="73"/>
      <c r="AC210" s="54"/>
      <c r="AD210" s="74"/>
      <c r="AE210" s="50"/>
      <c r="AF210" s="52"/>
    </row>
    <row r="211" spans="1:32" s="31" customFormat="1" x14ac:dyDescent="0.25">
      <c r="A211" s="52"/>
      <c r="B211" s="52"/>
      <c r="C211" s="54"/>
      <c r="D211" s="55"/>
      <c r="E211" s="34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34"/>
      <c r="Y211" s="34"/>
      <c r="Z211" s="34"/>
      <c r="AA211" s="34"/>
      <c r="AB211" s="65"/>
      <c r="AC211" s="54"/>
      <c r="AD211" s="74"/>
      <c r="AE211" s="50"/>
      <c r="AF211" s="52"/>
    </row>
    <row r="212" spans="1:32" s="31" customFormat="1" x14ac:dyDescent="0.25">
      <c r="A212" s="52"/>
      <c r="B212" s="52"/>
      <c r="C212" s="68"/>
      <c r="D212" s="69"/>
      <c r="E212" s="50"/>
      <c r="F212" s="70"/>
      <c r="G212" s="71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66"/>
      <c r="W212" s="66"/>
      <c r="X212" s="50"/>
      <c r="Y212" s="34"/>
      <c r="Z212" s="50"/>
      <c r="AA212" s="50"/>
      <c r="AB212" s="73"/>
      <c r="AC212" s="54"/>
      <c r="AD212" s="74"/>
      <c r="AE212" s="50"/>
      <c r="AF212" s="52"/>
    </row>
    <row r="213" spans="1:32" s="31" customFormat="1" x14ac:dyDescent="0.25">
      <c r="A213" s="50"/>
      <c r="B213" s="52"/>
      <c r="C213" s="54"/>
      <c r="D213" s="55"/>
      <c r="E213" s="34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34"/>
      <c r="Y213" s="34"/>
      <c r="Z213" s="34"/>
      <c r="AA213" s="34"/>
      <c r="AB213" s="65"/>
      <c r="AC213" s="54"/>
      <c r="AD213" s="75"/>
      <c r="AE213" s="50"/>
      <c r="AF213" s="52"/>
    </row>
    <row r="214" spans="1:32" s="31" customFormat="1" x14ac:dyDescent="0.25">
      <c r="A214" s="52"/>
      <c r="B214" s="52"/>
      <c r="C214" s="68"/>
      <c r="D214" s="69"/>
      <c r="E214" s="50"/>
      <c r="F214" s="70"/>
      <c r="G214" s="71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66"/>
      <c r="W214" s="66"/>
      <c r="X214" s="50"/>
      <c r="Y214" s="34"/>
      <c r="Z214" s="50"/>
      <c r="AA214" s="50"/>
      <c r="AB214" s="73"/>
      <c r="AC214" s="54"/>
      <c r="AD214" s="74"/>
      <c r="AE214" s="50"/>
      <c r="AF214" s="52"/>
    </row>
    <row r="215" spans="1:32" s="31" customFormat="1" x14ac:dyDescent="0.25">
      <c r="A215" s="52"/>
      <c r="B215" s="52"/>
      <c r="C215" s="54"/>
      <c r="D215" s="55"/>
      <c r="E215" s="34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34"/>
      <c r="Y215" s="34"/>
      <c r="Z215" s="34"/>
      <c r="AA215" s="34"/>
      <c r="AB215" s="65"/>
      <c r="AC215" s="54"/>
      <c r="AD215" s="75"/>
      <c r="AE215" s="50"/>
      <c r="AF215" s="52"/>
    </row>
    <row r="216" spans="1:32" s="31" customFormat="1" x14ac:dyDescent="0.25">
      <c r="A216" s="52"/>
      <c r="B216" s="52"/>
      <c r="C216" s="68"/>
      <c r="D216" s="69"/>
      <c r="E216" s="50"/>
      <c r="F216" s="70"/>
      <c r="G216" s="71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66"/>
      <c r="W216" s="66"/>
      <c r="X216" s="50"/>
      <c r="Y216" s="34"/>
      <c r="Z216" s="50"/>
      <c r="AA216" s="50"/>
      <c r="AB216" s="73"/>
      <c r="AC216" s="54"/>
      <c r="AD216" s="74"/>
      <c r="AE216" s="50"/>
      <c r="AF216" s="52"/>
    </row>
    <row r="217" spans="1:32" s="31" customFormat="1" x14ac:dyDescent="0.25">
      <c r="A217" s="52"/>
      <c r="B217" s="52"/>
      <c r="C217" s="54"/>
      <c r="D217" s="55"/>
      <c r="E217" s="34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34"/>
      <c r="Y217" s="34"/>
      <c r="Z217" s="34"/>
      <c r="AA217" s="34"/>
      <c r="AB217" s="65"/>
      <c r="AC217" s="54"/>
      <c r="AD217" s="75"/>
      <c r="AE217" s="50"/>
      <c r="AF217" s="52"/>
    </row>
    <row r="218" spans="1:32" s="31" customFormat="1" x14ac:dyDescent="0.25">
      <c r="A218" s="52"/>
      <c r="B218" s="52"/>
      <c r="C218" s="68"/>
      <c r="D218" s="69"/>
      <c r="E218" s="50"/>
      <c r="F218" s="70"/>
      <c r="G218" s="71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66"/>
      <c r="W218" s="66"/>
      <c r="X218" s="50"/>
      <c r="Y218" s="34"/>
      <c r="Z218" s="50"/>
      <c r="AA218" s="50"/>
      <c r="AB218" s="73"/>
      <c r="AC218" s="54"/>
      <c r="AD218" s="74"/>
      <c r="AE218" s="50"/>
      <c r="AF218" s="52"/>
    </row>
    <row r="219" spans="1:32" s="31" customFormat="1" x14ac:dyDescent="0.25">
      <c r="A219" s="52"/>
      <c r="B219" s="52"/>
      <c r="C219" s="54"/>
      <c r="D219" s="55"/>
      <c r="E219" s="34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34"/>
      <c r="Y219" s="34"/>
      <c r="Z219" s="34"/>
      <c r="AA219" s="34"/>
      <c r="AB219" s="65"/>
      <c r="AC219" s="54"/>
      <c r="AD219" s="75"/>
      <c r="AE219" s="50"/>
      <c r="AF219" s="52"/>
    </row>
    <row r="220" spans="1:32" s="31" customFormat="1" x14ac:dyDescent="0.25">
      <c r="A220" s="52"/>
      <c r="B220" s="52"/>
      <c r="C220" s="68"/>
      <c r="D220" s="69"/>
      <c r="E220" s="50"/>
      <c r="F220" s="70"/>
      <c r="G220" s="71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66"/>
      <c r="W220" s="66"/>
      <c r="X220" s="50"/>
      <c r="Y220" s="34"/>
      <c r="Z220" s="50"/>
      <c r="AA220" s="50"/>
      <c r="AB220" s="73"/>
      <c r="AC220" s="54"/>
      <c r="AD220" s="74"/>
      <c r="AE220" s="50"/>
      <c r="AF220" s="52"/>
    </row>
    <row r="221" spans="1:32" s="31" customFormat="1" x14ac:dyDescent="0.25">
      <c r="A221" s="52"/>
      <c r="B221" s="52"/>
      <c r="C221" s="54"/>
      <c r="D221" s="55"/>
      <c r="E221" s="34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34"/>
      <c r="Y221" s="34"/>
      <c r="Z221" s="34"/>
      <c r="AA221" s="34"/>
      <c r="AB221" s="65"/>
      <c r="AC221" s="54"/>
      <c r="AD221" s="75"/>
      <c r="AE221" s="50"/>
      <c r="AF221" s="52"/>
    </row>
    <row r="222" spans="1:32" s="31" customFormat="1" x14ac:dyDescent="0.25">
      <c r="A222" s="52"/>
      <c r="B222" s="52"/>
      <c r="C222" s="68"/>
      <c r="D222" s="69"/>
      <c r="E222" s="50"/>
      <c r="F222" s="70"/>
      <c r="G222" s="71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66"/>
      <c r="W222" s="66"/>
      <c r="X222" s="50"/>
      <c r="Y222" s="34"/>
      <c r="Z222" s="50"/>
      <c r="AA222" s="50"/>
      <c r="AB222" s="73"/>
      <c r="AC222" s="54"/>
      <c r="AD222" s="74"/>
      <c r="AE222" s="50"/>
      <c r="AF222" s="52"/>
    </row>
    <row r="223" spans="1:32" s="31" customFormat="1" x14ac:dyDescent="0.25">
      <c r="A223" s="52"/>
      <c r="B223" s="52"/>
      <c r="C223" s="54"/>
      <c r="D223" s="55"/>
      <c r="E223" s="34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34"/>
      <c r="Y223" s="34"/>
      <c r="Z223" s="34"/>
      <c r="AA223" s="34"/>
      <c r="AB223" s="65"/>
      <c r="AC223" s="54"/>
      <c r="AD223" s="75"/>
      <c r="AE223" s="50"/>
      <c r="AF223" s="52"/>
    </row>
    <row r="224" spans="1:32" s="31" customFormat="1" x14ac:dyDescent="0.25">
      <c r="A224" s="52"/>
      <c r="B224" s="52"/>
      <c r="C224" s="68"/>
      <c r="D224" s="69"/>
      <c r="E224" s="50"/>
      <c r="F224" s="70"/>
      <c r="G224" s="71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66"/>
      <c r="W224" s="66"/>
      <c r="X224" s="50"/>
      <c r="Y224" s="34"/>
      <c r="Z224" s="50"/>
      <c r="AA224" s="50"/>
      <c r="AB224" s="73"/>
      <c r="AC224" s="54"/>
      <c r="AD224" s="74"/>
      <c r="AE224" s="50"/>
      <c r="AF224" s="52"/>
    </row>
    <row r="225" spans="1:32" s="31" customFormat="1" x14ac:dyDescent="0.25">
      <c r="A225" s="52"/>
      <c r="B225" s="52"/>
      <c r="C225" s="54"/>
      <c r="D225" s="55"/>
      <c r="E225" s="34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34"/>
      <c r="Y225" s="34"/>
      <c r="Z225" s="34"/>
      <c r="AA225" s="34"/>
      <c r="AB225" s="65"/>
      <c r="AC225" s="54"/>
      <c r="AD225" s="75"/>
      <c r="AE225" s="50"/>
      <c r="AF225" s="52"/>
    </row>
    <row r="226" spans="1:32" s="31" customFormat="1" x14ac:dyDescent="0.25">
      <c r="A226" s="52"/>
      <c r="B226" s="52"/>
      <c r="C226" s="68"/>
      <c r="D226" s="69"/>
      <c r="E226" s="50"/>
      <c r="F226" s="70"/>
      <c r="G226" s="71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66"/>
      <c r="W226" s="66"/>
      <c r="X226" s="50"/>
      <c r="Y226" s="34"/>
      <c r="Z226" s="50"/>
      <c r="AA226" s="50"/>
      <c r="AB226" s="73"/>
      <c r="AC226" s="54"/>
      <c r="AD226" s="74"/>
      <c r="AE226" s="50"/>
      <c r="AF226" s="52"/>
    </row>
    <row r="227" spans="1:32" s="31" customFormat="1" x14ac:dyDescent="0.25">
      <c r="A227" s="52"/>
      <c r="B227" s="52"/>
      <c r="C227" s="54"/>
      <c r="D227" s="55"/>
      <c r="E227" s="34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34"/>
      <c r="Y227" s="34"/>
      <c r="Z227" s="34"/>
      <c r="AA227" s="34"/>
      <c r="AB227" s="65"/>
      <c r="AC227" s="54"/>
      <c r="AD227" s="75"/>
      <c r="AE227" s="50"/>
      <c r="AF227" s="52"/>
    </row>
    <row r="228" spans="1:32" s="31" customFormat="1" x14ac:dyDescent="0.25">
      <c r="A228" s="52"/>
      <c r="B228" s="52"/>
      <c r="C228" s="68"/>
      <c r="D228" s="69"/>
      <c r="E228" s="50"/>
      <c r="F228" s="70"/>
      <c r="G228" s="71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66"/>
      <c r="W228" s="66"/>
      <c r="X228" s="50"/>
      <c r="Y228" s="34"/>
      <c r="Z228" s="50"/>
      <c r="AA228" s="50"/>
      <c r="AB228" s="73"/>
      <c r="AC228" s="54"/>
      <c r="AD228" s="74"/>
      <c r="AE228" s="50"/>
      <c r="AF228" s="52"/>
    </row>
    <row r="229" spans="1:32" s="31" customFormat="1" x14ac:dyDescent="0.25">
      <c r="A229" s="52"/>
      <c r="B229" s="52"/>
      <c r="C229" s="54"/>
      <c r="D229" s="55"/>
      <c r="E229" s="34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34"/>
      <c r="Y229" s="34"/>
      <c r="Z229" s="34"/>
      <c r="AA229" s="34"/>
      <c r="AB229" s="65"/>
      <c r="AC229" s="54"/>
      <c r="AD229" s="75"/>
      <c r="AE229" s="50"/>
      <c r="AF229" s="52"/>
    </row>
    <row r="230" spans="1:32" s="31" customFormat="1" x14ac:dyDescent="0.25">
      <c r="A230" s="52"/>
      <c r="B230" s="52"/>
      <c r="C230" s="68"/>
      <c r="D230" s="69"/>
      <c r="E230" s="50"/>
      <c r="F230" s="70"/>
      <c r="G230" s="71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66"/>
      <c r="W230" s="66"/>
      <c r="X230" s="50"/>
      <c r="Y230" s="34"/>
      <c r="Z230" s="50"/>
      <c r="AA230" s="50"/>
      <c r="AB230" s="73"/>
      <c r="AC230" s="54"/>
      <c r="AD230" s="74"/>
      <c r="AE230" s="50"/>
      <c r="AF230" s="52"/>
    </row>
    <row r="231" spans="1:32" s="31" customFormat="1" x14ac:dyDescent="0.25">
      <c r="A231" s="50"/>
      <c r="B231" s="52"/>
      <c r="C231" s="54"/>
      <c r="D231" s="55"/>
      <c r="E231" s="34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34"/>
      <c r="Y231" s="34"/>
      <c r="Z231" s="34"/>
      <c r="AA231" s="34"/>
      <c r="AB231" s="65"/>
      <c r="AC231" s="54"/>
      <c r="AD231" s="75"/>
      <c r="AE231" s="50"/>
      <c r="AF231" s="52"/>
    </row>
    <row r="232" spans="1:32" s="31" customFormat="1" x14ac:dyDescent="0.25">
      <c r="A232" s="52"/>
      <c r="B232" s="52"/>
      <c r="C232" s="68"/>
      <c r="D232" s="69"/>
      <c r="E232" s="50"/>
      <c r="F232" s="70"/>
      <c r="G232" s="71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66"/>
      <c r="W232" s="66"/>
      <c r="X232" s="50"/>
      <c r="Y232" s="34"/>
      <c r="Z232" s="50"/>
      <c r="AA232" s="50"/>
      <c r="AB232" s="73"/>
      <c r="AC232" s="54"/>
      <c r="AD232" s="74"/>
      <c r="AE232" s="50"/>
      <c r="AF232" s="52"/>
    </row>
    <row r="233" spans="1:32" s="31" customFormat="1" x14ac:dyDescent="0.25">
      <c r="A233" s="50"/>
      <c r="B233" s="52"/>
      <c r="C233" s="54"/>
      <c r="D233" s="55"/>
      <c r="E233" s="34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34"/>
      <c r="Y233" s="34"/>
      <c r="Z233" s="34"/>
      <c r="AA233" s="34"/>
      <c r="AB233" s="65"/>
      <c r="AC233" s="54"/>
      <c r="AD233" s="75"/>
      <c r="AE233" s="50"/>
      <c r="AF233" s="52"/>
    </row>
    <row r="234" spans="1:32" s="31" customFormat="1" x14ac:dyDescent="0.25">
      <c r="A234" s="52"/>
      <c r="B234" s="52"/>
      <c r="C234" s="68"/>
      <c r="D234" s="69"/>
      <c r="E234" s="50"/>
      <c r="F234" s="70"/>
      <c r="G234" s="71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66"/>
      <c r="W234" s="66"/>
      <c r="X234" s="50"/>
      <c r="Y234" s="34"/>
      <c r="Z234" s="50"/>
      <c r="AA234" s="50"/>
      <c r="AB234" s="73"/>
      <c r="AC234" s="54"/>
      <c r="AD234" s="74"/>
      <c r="AE234" s="50"/>
      <c r="AF234" s="52"/>
    </row>
    <row r="235" spans="1:32" s="31" customFormat="1" x14ac:dyDescent="0.25">
      <c r="A235" s="52"/>
      <c r="B235" s="52"/>
      <c r="C235" s="54"/>
      <c r="D235" s="55"/>
      <c r="E235" s="34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34"/>
      <c r="Y235" s="34"/>
      <c r="Z235" s="34"/>
      <c r="AA235" s="34"/>
      <c r="AB235" s="65"/>
      <c r="AC235" s="54"/>
      <c r="AD235" s="75"/>
      <c r="AE235" s="50"/>
      <c r="AF235" s="52"/>
    </row>
    <row r="236" spans="1:32" s="31" customFormat="1" x14ac:dyDescent="0.25">
      <c r="A236" s="52"/>
      <c r="B236" s="52"/>
      <c r="C236" s="68"/>
      <c r="D236" s="69"/>
      <c r="E236" s="50"/>
      <c r="F236" s="70"/>
      <c r="G236" s="71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66"/>
      <c r="W236" s="66"/>
      <c r="X236" s="50"/>
      <c r="Y236" s="34"/>
      <c r="Z236" s="50"/>
      <c r="AA236" s="50"/>
      <c r="AB236" s="73"/>
      <c r="AC236" s="54"/>
      <c r="AD236" s="74"/>
      <c r="AE236" s="50"/>
      <c r="AF236" s="52"/>
    </row>
    <row r="237" spans="1:32" s="31" customFormat="1" x14ac:dyDescent="0.25">
      <c r="A237" s="50"/>
      <c r="B237" s="52"/>
      <c r="C237" s="54"/>
      <c r="D237" s="55"/>
      <c r="E237" s="34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34"/>
      <c r="Y237" s="34"/>
      <c r="Z237" s="34"/>
      <c r="AA237" s="34"/>
      <c r="AB237" s="65"/>
      <c r="AC237" s="54"/>
      <c r="AD237" s="75"/>
      <c r="AE237" s="50"/>
      <c r="AF237" s="52"/>
    </row>
    <row r="238" spans="1:32" s="31" customFormat="1" x14ac:dyDescent="0.25">
      <c r="A238" s="52"/>
      <c r="B238" s="52"/>
      <c r="C238" s="68"/>
      <c r="D238" s="69"/>
      <c r="E238" s="50"/>
      <c r="F238" s="70"/>
      <c r="G238" s="71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66"/>
      <c r="W238" s="66"/>
      <c r="X238" s="50"/>
      <c r="Y238" s="34"/>
      <c r="Z238" s="50"/>
      <c r="AA238" s="50"/>
      <c r="AB238" s="73"/>
      <c r="AC238" s="54"/>
      <c r="AD238" s="74"/>
      <c r="AE238" s="50"/>
      <c r="AF238" s="52"/>
    </row>
    <row r="239" spans="1:32" s="31" customFormat="1" x14ac:dyDescent="0.25">
      <c r="A239" s="52"/>
      <c r="B239" s="52"/>
      <c r="C239" s="54"/>
      <c r="D239" s="55"/>
      <c r="E239" s="3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34"/>
      <c r="Y239" s="34"/>
      <c r="Z239" s="34"/>
      <c r="AA239" s="34"/>
      <c r="AB239" s="65"/>
      <c r="AC239" s="54"/>
      <c r="AD239" s="75"/>
      <c r="AE239" s="50"/>
      <c r="AF239" s="52"/>
    </row>
    <row r="240" spans="1:32" s="31" customFormat="1" x14ac:dyDescent="0.25">
      <c r="A240" s="52"/>
      <c r="B240" s="52"/>
      <c r="C240" s="68"/>
      <c r="D240" s="69"/>
      <c r="E240" s="50"/>
      <c r="F240" s="70"/>
      <c r="G240" s="71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66"/>
      <c r="W240" s="66"/>
      <c r="X240" s="50"/>
      <c r="Y240" s="34"/>
      <c r="Z240" s="50"/>
      <c r="AA240" s="50"/>
      <c r="AB240" s="73"/>
      <c r="AC240" s="54"/>
      <c r="AD240" s="74"/>
      <c r="AE240" s="50"/>
      <c r="AF240" s="52"/>
    </row>
    <row r="241" spans="1:32" s="31" customFormat="1" x14ac:dyDescent="0.25">
      <c r="A241" s="52"/>
      <c r="B241" s="52"/>
      <c r="C241" s="68"/>
      <c r="D241" s="69"/>
      <c r="E241" s="50"/>
      <c r="F241" s="70"/>
      <c r="G241" s="71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66"/>
      <c r="W241" s="66"/>
      <c r="X241" s="50"/>
      <c r="Y241" s="34"/>
      <c r="Z241" s="34"/>
      <c r="AA241" s="34"/>
      <c r="AB241" s="65"/>
      <c r="AC241" s="54"/>
      <c r="AD241" s="75"/>
      <c r="AE241" s="50"/>
      <c r="AF241" s="52"/>
    </row>
    <row r="242" spans="1:32" s="31" customFormat="1" x14ac:dyDescent="0.25">
      <c r="A242" s="52"/>
      <c r="B242" s="52"/>
      <c r="C242" s="54"/>
      <c r="D242" s="55"/>
      <c r="E242" s="34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34"/>
      <c r="Y242" s="34"/>
      <c r="Z242" s="34"/>
      <c r="AA242" s="34"/>
      <c r="AB242" s="65"/>
      <c r="AC242" s="54"/>
      <c r="AD242" s="75"/>
      <c r="AE242" s="50"/>
      <c r="AF242" s="52"/>
    </row>
    <row r="243" spans="1:32" s="31" customFormat="1" x14ac:dyDescent="0.25">
      <c r="A243" s="52"/>
      <c r="B243" s="52"/>
      <c r="C243" s="68"/>
      <c r="D243" s="69"/>
      <c r="E243" s="50"/>
      <c r="F243" s="70"/>
      <c r="G243" s="71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66"/>
      <c r="W243" s="66"/>
      <c r="X243" s="50"/>
      <c r="Y243" s="34"/>
      <c r="Z243" s="34"/>
      <c r="AA243" s="34"/>
      <c r="AB243" s="65"/>
      <c r="AC243" s="54"/>
      <c r="AD243" s="75"/>
      <c r="AE243" s="50"/>
      <c r="AF243" s="52"/>
    </row>
    <row r="244" spans="1:32" s="31" customFormat="1" x14ac:dyDescent="0.25">
      <c r="A244" s="52"/>
      <c r="B244" s="52"/>
      <c r="C244" s="54"/>
      <c r="D244" s="55"/>
      <c r="E244" s="34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34"/>
      <c r="Y244" s="34"/>
      <c r="Z244" s="34"/>
      <c r="AA244" s="34"/>
      <c r="AB244" s="65"/>
      <c r="AC244" s="54"/>
      <c r="AD244" s="75"/>
      <c r="AE244" s="50"/>
      <c r="AF244" s="52"/>
    </row>
    <row r="245" spans="1:32" s="31" customFormat="1" x14ac:dyDescent="0.25">
      <c r="A245" s="52"/>
      <c r="B245" s="52"/>
      <c r="C245" s="68"/>
      <c r="D245" s="69"/>
      <c r="E245" s="50"/>
      <c r="F245" s="70"/>
      <c r="G245" s="71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66"/>
      <c r="W245" s="66"/>
      <c r="X245" s="50"/>
      <c r="Y245" s="34"/>
      <c r="Z245" s="34"/>
      <c r="AA245" s="34"/>
      <c r="AB245" s="65"/>
      <c r="AC245" s="54"/>
      <c r="AD245" s="75"/>
      <c r="AE245" s="50"/>
      <c r="AF245" s="52"/>
    </row>
    <row r="246" spans="1:32" s="31" customFormat="1" x14ac:dyDescent="0.25">
      <c r="A246" s="52"/>
      <c r="B246" s="52"/>
      <c r="C246" s="68"/>
      <c r="D246" s="69"/>
      <c r="E246" s="50"/>
      <c r="F246" s="70"/>
      <c r="G246" s="71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66"/>
      <c r="W246" s="66"/>
      <c r="X246" s="50"/>
      <c r="Y246" s="34"/>
      <c r="Z246" s="34"/>
      <c r="AA246" s="34"/>
      <c r="AB246" s="65"/>
      <c r="AC246" s="54"/>
      <c r="AD246" s="75"/>
      <c r="AE246" s="50"/>
      <c r="AF246" s="52"/>
    </row>
    <row r="247" spans="1:32" s="31" customFormat="1" x14ac:dyDescent="0.25">
      <c r="A247" s="52"/>
      <c r="B247" s="52"/>
      <c r="C247" s="54"/>
      <c r="D247" s="55"/>
      <c r="E247" s="34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34"/>
      <c r="Y247" s="34"/>
      <c r="Z247" s="34"/>
      <c r="AA247" s="34"/>
      <c r="AB247" s="65"/>
      <c r="AC247" s="54"/>
      <c r="AD247" s="75"/>
      <c r="AE247" s="50"/>
      <c r="AF247" s="52"/>
    </row>
    <row r="248" spans="1:32" s="31" customFormat="1" x14ac:dyDescent="0.25">
      <c r="A248" s="52"/>
      <c r="B248" s="52"/>
      <c r="C248" s="68"/>
      <c r="D248" s="69"/>
      <c r="E248" s="50"/>
      <c r="F248" s="70"/>
      <c r="G248" s="71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66"/>
      <c r="W248" s="66"/>
      <c r="X248" s="50"/>
      <c r="Y248" s="34"/>
      <c r="Z248" s="34"/>
      <c r="AA248" s="34"/>
      <c r="AB248" s="65"/>
      <c r="AC248" s="54"/>
      <c r="AD248" s="75"/>
      <c r="AE248" s="50"/>
      <c r="AF248" s="52"/>
    </row>
    <row r="249" spans="1:32" s="31" customFormat="1" x14ac:dyDescent="0.25">
      <c r="A249" s="52"/>
      <c r="B249" s="52"/>
      <c r="C249" s="54"/>
      <c r="D249" s="55"/>
      <c r="E249" s="34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34"/>
      <c r="Y249" s="34"/>
      <c r="Z249" s="34"/>
      <c r="AA249" s="34"/>
      <c r="AB249" s="65"/>
      <c r="AC249" s="54"/>
      <c r="AD249" s="75"/>
      <c r="AE249" s="50"/>
      <c r="AF249" s="52"/>
    </row>
    <row r="250" spans="1:32" s="31" customFormat="1" x14ac:dyDescent="0.25">
      <c r="A250" s="52"/>
      <c r="B250" s="52"/>
      <c r="C250" s="68"/>
      <c r="D250" s="69"/>
      <c r="E250" s="50"/>
      <c r="F250" s="70"/>
      <c r="G250" s="71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66"/>
      <c r="W250" s="66"/>
      <c r="X250" s="50"/>
      <c r="Y250" s="34"/>
      <c r="Z250" s="34"/>
      <c r="AA250" s="34"/>
      <c r="AB250" s="65"/>
      <c r="AC250" s="54"/>
      <c r="AD250" s="75"/>
      <c r="AE250" s="50"/>
      <c r="AF250" s="52"/>
    </row>
    <row r="251" spans="1:32" s="31" customFormat="1" x14ac:dyDescent="0.25">
      <c r="A251" s="52"/>
      <c r="B251" s="52"/>
      <c r="C251" s="54"/>
      <c r="D251" s="55"/>
      <c r="E251" s="34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34"/>
      <c r="Y251" s="34"/>
      <c r="Z251" s="34"/>
      <c r="AA251" s="34"/>
      <c r="AB251" s="65"/>
      <c r="AC251" s="54"/>
      <c r="AD251" s="75"/>
      <c r="AE251" s="50"/>
      <c r="AF251" s="52"/>
    </row>
    <row r="252" spans="1:32" s="31" customFormat="1" x14ac:dyDescent="0.25">
      <c r="A252" s="52"/>
      <c r="B252" s="52"/>
      <c r="C252" s="68"/>
      <c r="D252" s="69"/>
      <c r="E252" s="50"/>
      <c r="F252" s="70"/>
      <c r="G252" s="71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66"/>
      <c r="W252" s="66"/>
      <c r="X252" s="50"/>
      <c r="Y252" s="34"/>
      <c r="Z252" s="34"/>
      <c r="AA252" s="34"/>
      <c r="AB252" s="65"/>
      <c r="AC252" s="54"/>
      <c r="AD252" s="75"/>
      <c r="AE252" s="50"/>
      <c r="AF252" s="52"/>
    </row>
    <row r="253" spans="1:32" s="31" customFormat="1" x14ac:dyDescent="0.25">
      <c r="A253" s="52"/>
      <c r="B253" s="52"/>
      <c r="C253" s="54"/>
      <c r="D253" s="55"/>
      <c r="E253" s="34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34"/>
      <c r="Y253" s="34"/>
      <c r="Z253" s="34"/>
      <c r="AA253" s="34"/>
      <c r="AB253" s="65"/>
      <c r="AC253" s="54"/>
      <c r="AD253" s="75"/>
      <c r="AE253" s="50"/>
      <c r="AF253" s="52"/>
    </row>
    <row r="254" spans="1:32" s="31" customFormat="1" x14ac:dyDescent="0.25">
      <c r="A254" s="52"/>
      <c r="B254" s="52"/>
      <c r="C254" s="68"/>
      <c r="D254" s="69"/>
      <c r="E254" s="50"/>
      <c r="F254" s="70"/>
      <c r="G254" s="71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66"/>
      <c r="W254" s="66"/>
      <c r="X254" s="50"/>
      <c r="Y254" s="34"/>
      <c r="Z254" s="50"/>
      <c r="AA254" s="50"/>
      <c r="AB254" s="73"/>
      <c r="AC254" s="54"/>
      <c r="AD254" s="74"/>
      <c r="AE254" s="50"/>
      <c r="AF254" s="52"/>
    </row>
    <row r="255" spans="1:32" s="31" customFormat="1" x14ac:dyDescent="0.25">
      <c r="A255" s="50"/>
      <c r="B255" s="52"/>
      <c r="C255" s="54"/>
      <c r="D255" s="55"/>
      <c r="E255" s="34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34"/>
      <c r="Y255" s="34"/>
      <c r="Z255" s="34"/>
      <c r="AA255" s="34"/>
      <c r="AB255" s="65"/>
      <c r="AC255" s="54"/>
      <c r="AD255" s="75"/>
      <c r="AE255" s="50"/>
      <c r="AF255" s="52"/>
    </row>
    <row r="256" spans="1:32" s="31" customFormat="1" x14ac:dyDescent="0.25">
      <c r="A256" s="52"/>
      <c r="B256" s="52"/>
      <c r="C256" s="68"/>
      <c r="D256" s="69"/>
      <c r="E256" s="50"/>
      <c r="F256" s="70"/>
      <c r="G256" s="71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66"/>
      <c r="W256" s="66"/>
      <c r="X256" s="50"/>
      <c r="Y256" s="34"/>
      <c r="Z256" s="50"/>
      <c r="AA256" s="50"/>
      <c r="AB256" s="73"/>
      <c r="AC256" s="54"/>
      <c r="AD256" s="74"/>
      <c r="AE256" s="50"/>
      <c r="AF256" s="52"/>
    </row>
    <row r="257" spans="1:32" s="31" customFormat="1" x14ac:dyDescent="0.25">
      <c r="A257" s="52"/>
      <c r="B257" s="52"/>
      <c r="C257" s="54"/>
      <c r="D257" s="55"/>
      <c r="E257" s="34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34"/>
      <c r="Y257" s="34"/>
      <c r="Z257" s="34"/>
      <c r="AA257" s="34"/>
      <c r="AB257" s="65"/>
      <c r="AC257" s="54"/>
      <c r="AD257" s="75"/>
      <c r="AE257" s="50"/>
      <c r="AF257" s="52"/>
    </row>
    <row r="258" spans="1:32" s="31" customFormat="1" x14ac:dyDescent="0.25">
      <c r="A258" s="52"/>
      <c r="B258" s="52"/>
      <c r="C258" s="68"/>
      <c r="D258" s="69"/>
      <c r="E258" s="50"/>
      <c r="F258" s="70"/>
      <c r="G258" s="71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66"/>
      <c r="W258" s="66"/>
      <c r="X258" s="50"/>
      <c r="Y258" s="34"/>
      <c r="Z258" s="50"/>
      <c r="AA258" s="50"/>
      <c r="AB258" s="73"/>
      <c r="AC258" s="54"/>
      <c r="AD258" s="74"/>
      <c r="AE258" s="50"/>
      <c r="AF258" s="52"/>
    </row>
    <row r="259" spans="1:32" s="31" customFormat="1" x14ac:dyDescent="0.25">
      <c r="A259" s="50"/>
      <c r="B259" s="52"/>
      <c r="C259" s="54"/>
      <c r="D259" s="55"/>
      <c r="E259" s="34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34"/>
      <c r="Y259" s="34"/>
      <c r="Z259" s="34"/>
      <c r="AA259" s="34"/>
      <c r="AB259" s="65"/>
      <c r="AC259" s="54"/>
      <c r="AD259" s="75"/>
      <c r="AE259" s="50"/>
      <c r="AF259" s="52"/>
    </row>
    <row r="260" spans="1:32" s="31" customFormat="1" x14ac:dyDescent="0.25">
      <c r="A260" s="52"/>
      <c r="B260" s="52"/>
      <c r="C260" s="68"/>
      <c r="D260" s="69"/>
      <c r="E260" s="50"/>
      <c r="F260" s="70"/>
      <c r="G260" s="71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66"/>
      <c r="W260" s="66"/>
      <c r="X260" s="50"/>
      <c r="Y260" s="34"/>
      <c r="Z260" s="50"/>
      <c r="AA260" s="50"/>
      <c r="AB260" s="73"/>
      <c r="AC260" s="54"/>
      <c r="AD260" s="74"/>
      <c r="AE260" s="50"/>
      <c r="AF260" s="52"/>
    </row>
    <row r="261" spans="1:32" x14ac:dyDescent="0.25">
      <c r="A261" s="52"/>
      <c r="B261" s="52"/>
      <c r="C261" s="54"/>
      <c r="D261" s="55"/>
      <c r="E261" s="34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34"/>
      <c r="Y261" s="34"/>
      <c r="Z261" s="34"/>
      <c r="AA261" s="21"/>
      <c r="AB261" s="23"/>
      <c r="AC261" s="12"/>
      <c r="AD261" s="43"/>
      <c r="AE261" s="19"/>
      <c r="AF261" s="22"/>
    </row>
    <row r="262" spans="1:32" x14ac:dyDescent="0.25">
      <c r="A262" s="52"/>
      <c r="B262" s="52"/>
      <c r="C262" s="54"/>
      <c r="D262" s="55"/>
      <c r="E262" s="65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66"/>
      <c r="W262" s="66"/>
      <c r="X262" s="34"/>
      <c r="Y262" s="34"/>
      <c r="Z262" s="21"/>
      <c r="AA262" s="23"/>
      <c r="AB262" s="23"/>
      <c r="AC262" s="21"/>
      <c r="AD262" s="43"/>
      <c r="AE262" s="21"/>
      <c r="AF262" s="22"/>
    </row>
    <row r="263" spans="1:32" x14ac:dyDescent="0.25">
      <c r="A263" s="52"/>
      <c r="B263" s="52"/>
      <c r="C263" s="54"/>
      <c r="D263" s="55"/>
      <c r="E263" s="65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66"/>
      <c r="W263" s="66"/>
      <c r="X263" s="34"/>
      <c r="Y263" s="34"/>
      <c r="Z263" s="21"/>
      <c r="AA263" s="23"/>
      <c r="AB263" s="23"/>
      <c r="AC263" s="21"/>
      <c r="AD263" s="43"/>
      <c r="AE263" s="21"/>
      <c r="AF263" s="22"/>
    </row>
    <row r="264" spans="1:32" x14ac:dyDescent="0.25">
      <c r="A264" s="22"/>
      <c r="E264" s="23"/>
      <c r="F264" s="20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21"/>
      <c r="Y264" s="21"/>
      <c r="Z264" s="21"/>
      <c r="AA264" s="23"/>
      <c r="AB264" s="23"/>
      <c r="AC264" s="21"/>
      <c r="AD264" s="43"/>
      <c r="AE264" s="21"/>
    </row>
    <row r="265" spans="1:32" x14ac:dyDescent="0.25">
      <c r="A265" s="22"/>
      <c r="E265" s="23"/>
      <c r="F265" s="20"/>
      <c r="G265" s="2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21"/>
      <c r="Y265" s="21"/>
      <c r="Z265" s="21"/>
      <c r="AA265" s="23"/>
      <c r="AB265" s="23"/>
      <c r="AC265" s="21"/>
      <c r="AD265" s="43"/>
      <c r="AE265" s="21"/>
    </row>
    <row r="266" spans="1:32" x14ac:dyDescent="0.25">
      <c r="E266" s="23"/>
      <c r="F266" s="20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21"/>
      <c r="Y266" s="21"/>
      <c r="Z266" s="21"/>
      <c r="AA266" s="23"/>
      <c r="AB266" s="23"/>
      <c r="AC266" s="21"/>
      <c r="AD266" s="43"/>
      <c r="AE266" s="21"/>
    </row>
    <row r="267" spans="1:32" x14ac:dyDescent="0.25">
      <c r="E267" s="23"/>
      <c r="F267" s="20"/>
      <c r="G267" s="2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21"/>
      <c r="Y267" s="21"/>
      <c r="Z267" s="21"/>
      <c r="AA267" s="23"/>
      <c r="AB267" s="23"/>
      <c r="AC267" s="21"/>
      <c r="AD267" s="43"/>
      <c r="AE267" s="21"/>
    </row>
    <row r="268" spans="1:32" x14ac:dyDescent="0.25">
      <c r="E268" s="23"/>
      <c r="F268" s="20"/>
      <c r="G268" s="2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21"/>
      <c r="Y268" s="21"/>
      <c r="Z268" s="21"/>
      <c r="AA268" s="23"/>
      <c r="AB268" s="23"/>
      <c r="AC268" s="21"/>
      <c r="AD268" s="43"/>
      <c r="AE268" s="21"/>
    </row>
    <row r="269" spans="1:32" x14ac:dyDescent="0.25">
      <c r="E269" s="23"/>
      <c r="F269" s="20"/>
      <c r="G269" s="22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21"/>
      <c r="Y269" s="21"/>
      <c r="Z269" s="21"/>
      <c r="AA269" s="23"/>
      <c r="AB269" s="23"/>
      <c r="AC269" s="21"/>
      <c r="AD269" s="43"/>
      <c r="AE269" s="21"/>
    </row>
    <row r="270" spans="1:32" x14ac:dyDescent="0.25">
      <c r="E270" s="23"/>
      <c r="F270" s="20"/>
      <c r="G270" s="22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21"/>
      <c r="Y270" s="21"/>
      <c r="Z270" s="21"/>
      <c r="AA270" s="23"/>
      <c r="AB270" s="23"/>
      <c r="AC270" s="21"/>
      <c r="AD270" s="43"/>
      <c r="AE270" s="21"/>
    </row>
    <row r="271" spans="1:32" x14ac:dyDescent="0.25">
      <c r="E271" s="23"/>
      <c r="F271" s="20"/>
      <c r="G271" s="22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21"/>
      <c r="Y271" s="21"/>
      <c r="Z271" s="21"/>
      <c r="AA271" s="23"/>
      <c r="AB271" s="23"/>
      <c r="AC271" s="21"/>
      <c r="AD271" s="43"/>
      <c r="AE271" s="21"/>
    </row>
    <row r="272" spans="1:32" x14ac:dyDescent="0.25">
      <c r="E272" s="23"/>
      <c r="F272" s="20"/>
      <c r="G272" s="22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21"/>
      <c r="Y272" s="21"/>
      <c r="Z272" s="21"/>
      <c r="AA272" s="23"/>
      <c r="AB272" s="23"/>
      <c r="AC272" s="21"/>
      <c r="AD272" s="43"/>
      <c r="AE272" s="21"/>
    </row>
    <row r="273" spans="5:31" x14ac:dyDescent="0.25">
      <c r="E273" s="23"/>
      <c r="F273" s="20"/>
      <c r="G273" s="22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21"/>
      <c r="Y273" s="21"/>
      <c r="Z273" s="21"/>
      <c r="AA273" s="23"/>
      <c r="AB273" s="23"/>
      <c r="AC273" s="21"/>
      <c r="AD273" s="43"/>
      <c r="AE273" s="21"/>
    </row>
    <row r="274" spans="5:31" x14ac:dyDescent="0.25">
      <c r="E274" s="23"/>
      <c r="F274" s="20"/>
      <c r="G274" s="22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21"/>
      <c r="Y274" s="21"/>
      <c r="Z274" s="21"/>
      <c r="AA274" s="23"/>
      <c r="AB274" s="23"/>
      <c r="AC274" s="21"/>
      <c r="AD274" s="43"/>
      <c r="AE274" s="21"/>
    </row>
    <row r="275" spans="5:31" x14ac:dyDescent="0.25">
      <c r="E275" s="23"/>
      <c r="F275" s="20"/>
      <c r="G275" s="22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21"/>
      <c r="Y275" s="21"/>
      <c r="Z275" s="21"/>
      <c r="AA275" s="23"/>
      <c r="AB275" s="23"/>
      <c r="AC275" s="21"/>
      <c r="AD275" s="43"/>
      <c r="AE275" s="21"/>
    </row>
    <row r="276" spans="5:31" x14ac:dyDescent="0.25">
      <c r="E276" s="23"/>
      <c r="F276" s="20"/>
      <c r="G276" s="22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21"/>
      <c r="Y276" s="21"/>
      <c r="Z276" s="21"/>
      <c r="AA276" s="23"/>
      <c r="AB276" s="23"/>
      <c r="AC276" s="21"/>
      <c r="AD276" s="43"/>
      <c r="AE276" s="21"/>
    </row>
    <row r="277" spans="5:31" x14ac:dyDescent="0.25">
      <c r="E277" s="23"/>
      <c r="F277" s="20"/>
      <c r="G277" s="22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21"/>
      <c r="Y277" s="21"/>
      <c r="Z277" s="21"/>
      <c r="AA277" s="23"/>
      <c r="AB277" s="23"/>
      <c r="AC277" s="21"/>
      <c r="AD277" s="43"/>
      <c r="AE277" s="21"/>
    </row>
    <row r="278" spans="5:31" x14ac:dyDescent="0.25">
      <c r="E278" s="23"/>
      <c r="F278" s="20"/>
      <c r="G278" s="22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21"/>
      <c r="Y278" s="21"/>
      <c r="Z278" s="21"/>
      <c r="AA278" s="23"/>
      <c r="AB278" s="23"/>
      <c r="AC278" s="21"/>
      <c r="AD278" s="43"/>
      <c r="AE278" s="21"/>
    </row>
    <row r="279" spans="5:31" x14ac:dyDescent="0.25">
      <c r="E279" s="23"/>
      <c r="F279" s="20"/>
      <c r="G279" s="22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21"/>
      <c r="Y279" s="21"/>
      <c r="Z279" s="21"/>
      <c r="AA279" s="23"/>
      <c r="AB279" s="23"/>
      <c r="AC279" s="21"/>
      <c r="AD279" s="43"/>
      <c r="AE279" s="21"/>
    </row>
    <row r="280" spans="5:31" x14ac:dyDescent="0.25">
      <c r="E280" s="23"/>
      <c r="F280" s="20"/>
      <c r="G280" s="22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21"/>
      <c r="Y280" s="21"/>
      <c r="Z280" s="21"/>
      <c r="AA280" s="23"/>
      <c r="AB280" s="23"/>
      <c r="AC280" s="21"/>
      <c r="AD280" s="43"/>
      <c r="AE280" s="21"/>
    </row>
    <row r="281" spans="5:31" x14ac:dyDescent="0.25">
      <c r="E281" s="23"/>
      <c r="F281" s="20"/>
      <c r="G281" s="22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21"/>
      <c r="Y281" s="21"/>
      <c r="Z281" s="21"/>
      <c r="AA281" s="23"/>
      <c r="AB281" s="23"/>
      <c r="AC281" s="21"/>
      <c r="AD281" s="43"/>
      <c r="AE281" s="21"/>
    </row>
    <row r="282" spans="5:31" x14ac:dyDescent="0.25">
      <c r="E282" s="23"/>
      <c r="F282" s="20"/>
      <c r="G282" s="22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21"/>
      <c r="Y282" s="21"/>
      <c r="Z282" s="21"/>
      <c r="AA282" s="23"/>
      <c r="AB282" s="23"/>
      <c r="AC282" s="21"/>
      <c r="AD282" s="43"/>
      <c r="AE282" s="21"/>
    </row>
    <row r="283" spans="5:31" x14ac:dyDescent="0.25">
      <c r="E283" s="23"/>
      <c r="F283" s="20"/>
      <c r="G283" s="22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21"/>
      <c r="Y283" s="21"/>
      <c r="Z283" s="21"/>
      <c r="AA283" s="23"/>
      <c r="AB283" s="23"/>
      <c r="AC283" s="21"/>
      <c r="AD283" s="43"/>
      <c r="AE283" s="21"/>
    </row>
    <row r="284" spans="5:31" x14ac:dyDescent="0.25">
      <c r="E284" s="23"/>
      <c r="F284" s="20"/>
      <c r="G284" s="22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21"/>
      <c r="Y284" s="21"/>
      <c r="Z284" s="21"/>
      <c r="AA284" s="23"/>
      <c r="AB284" s="23"/>
      <c r="AC284" s="21"/>
      <c r="AD284" s="43"/>
      <c r="AE284" s="21"/>
    </row>
    <row r="285" spans="5:31" x14ac:dyDescent="0.25">
      <c r="E285" s="23"/>
      <c r="F285" s="20"/>
      <c r="G285" s="22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21"/>
      <c r="Y285" s="21"/>
      <c r="Z285" s="21"/>
      <c r="AA285" s="23"/>
      <c r="AB285" s="23"/>
      <c r="AC285" s="21"/>
      <c r="AD285" s="43"/>
      <c r="AE285" s="21"/>
    </row>
    <row r="286" spans="5:31" x14ac:dyDescent="0.25">
      <c r="E286" s="23"/>
      <c r="F286" s="20"/>
      <c r="G286" s="22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21"/>
      <c r="Y286" s="21"/>
      <c r="Z286" s="21"/>
      <c r="AA286" s="23"/>
      <c r="AB286" s="23"/>
      <c r="AC286" s="21"/>
      <c r="AD286" s="43"/>
      <c r="AE286" s="21"/>
    </row>
    <row r="287" spans="5:31" x14ac:dyDescent="0.25">
      <c r="E287" s="23"/>
      <c r="F287" s="20"/>
      <c r="G287" s="22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21"/>
      <c r="Y287" s="21"/>
      <c r="Z287" s="21"/>
      <c r="AA287" s="23"/>
      <c r="AB287" s="23"/>
      <c r="AC287" s="21"/>
      <c r="AD287" s="43"/>
      <c r="AE287" s="21"/>
    </row>
    <row r="288" spans="5:31" x14ac:dyDescent="0.25">
      <c r="E288" s="23"/>
      <c r="F288" s="20"/>
      <c r="G288" s="22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21"/>
      <c r="Y288" s="21"/>
      <c r="Z288" s="21"/>
      <c r="AA288" s="23"/>
      <c r="AB288" s="23"/>
      <c r="AC288" s="21"/>
      <c r="AD288" s="43"/>
      <c r="AE288" s="21"/>
    </row>
    <row r="289" spans="5:31" x14ac:dyDescent="0.25">
      <c r="E289" s="23"/>
      <c r="F289" s="20"/>
      <c r="G289" s="22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21"/>
      <c r="Y289" s="21"/>
      <c r="Z289" s="21"/>
      <c r="AA289" s="23"/>
      <c r="AB289" s="23"/>
      <c r="AC289" s="21"/>
      <c r="AD289" s="43"/>
      <c r="AE289" s="21"/>
    </row>
    <row r="290" spans="5:31" x14ac:dyDescent="0.25">
      <c r="E290" s="23"/>
      <c r="F290" s="20"/>
      <c r="G290" s="22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21"/>
      <c r="Y290" s="21"/>
      <c r="Z290" s="21"/>
      <c r="AA290" s="23"/>
      <c r="AB290" s="23"/>
      <c r="AC290" s="21"/>
      <c r="AD290" s="43"/>
      <c r="AE290" s="21"/>
    </row>
    <row r="291" spans="5:31" x14ac:dyDescent="0.25">
      <c r="E291" s="23"/>
      <c r="F291" s="20"/>
      <c r="G291" s="22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21"/>
      <c r="Y291" s="21"/>
      <c r="Z291" s="21"/>
      <c r="AA291" s="23"/>
      <c r="AB291" s="23"/>
      <c r="AC291" s="21"/>
      <c r="AD291" s="43"/>
      <c r="AE291" s="21"/>
    </row>
    <row r="292" spans="5:31" x14ac:dyDescent="0.25">
      <c r="E292" s="23"/>
      <c r="F292" s="20"/>
      <c r="G292" s="22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21"/>
      <c r="Y292" s="21"/>
      <c r="Z292" s="21"/>
      <c r="AA292" s="23"/>
      <c r="AB292" s="23"/>
      <c r="AC292" s="21"/>
      <c r="AD292" s="43"/>
      <c r="AE292" s="21"/>
    </row>
    <row r="293" spans="5:31" x14ac:dyDescent="0.25">
      <c r="E293" s="23"/>
      <c r="F293" s="20"/>
      <c r="G293" s="22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21"/>
      <c r="Y293" s="21"/>
      <c r="Z293" s="21"/>
      <c r="AA293" s="23"/>
      <c r="AB293" s="23"/>
      <c r="AC293" s="21"/>
      <c r="AD293" s="43"/>
      <c r="AE293" s="21"/>
    </row>
    <row r="294" spans="5:31" x14ac:dyDescent="0.25">
      <c r="E294" s="23"/>
      <c r="F294" s="20"/>
      <c r="G294" s="22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21"/>
      <c r="Y294" s="21"/>
      <c r="Z294" s="21"/>
      <c r="AA294" s="23"/>
      <c r="AB294" s="23"/>
      <c r="AC294" s="21"/>
      <c r="AD294" s="43"/>
      <c r="AE294" s="21"/>
    </row>
    <row r="295" spans="5:31" x14ac:dyDescent="0.25">
      <c r="E295" s="23"/>
      <c r="F295" s="20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21"/>
      <c r="Y295" s="21"/>
      <c r="Z295" s="21"/>
      <c r="AA295" s="23"/>
      <c r="AB295" s="23"/>
      <c r="AC295" s="21"/>
      <c r="AD295" s="43"/>
      <c r="AE295" s="21"/>
    </row>
    <row r="296" spans="5:31" x14ac:dyDescent="0.25">
      <c r="E296" s="23"/>
      <c r="F296" s="20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21"/>
      <c r="Y296" s="21"/>
      <c r="Z296" s="21"/>
      <c r="AA296" s="23"/>
      <c r="AB296" s="23"/>
      <c r="AC296" s="21"/>
      <c r="AD296" s="43"/>
      <c r="AE296" s="21"/>
    </row>
    <row r="297" spans="5:31" x14ac:dyDescent="0.25">
      <c r="E297" s="23"/>
      <c r="F297" s="20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21"/>
      <c r="Y297" s="21"/>
      <c r="Z297" s="21"/>
      <c r="AA297" s="23"/>
      <c r="AB297" s="23"/>
      <c r="AC297" s="21"/>
      <c r="AD297" s="43"/>
      <c r="AE297" s="21"/>
    </row>
    <row r="298" spans="5:31" x14ac:dyDescent="0.25">
      <c r="E298" s="23"/>
      <c r="F298" s="20"/>
      <c r="G298" s="22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21"/>
      <c r="Y298" s="21"/>
      <c r="Z298" s="21"/>
      <c r="AA298" s="23"/>
      <c r="AB298" s="23"/>
      <c r="AC298" s="21"/>
      <c r="AD298" s="43"/>
      <c r="AE298" s="21"/>
    </row>
    <row r="299" spans="5:31" x14ac:dyDescent="0.25">
      <c r="E299" s="23"/>
      <c r="F299" s="20"/>
      <c r="G299" s="22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21"/>
      <c r="Y299" s="21"/>
      <c r="Z299" s="21"/>
      <c r="AA299" s="23"/>
      <c r="AB299" s="23"/>
      <c r="AC299" s="21"/>
      <c r="AD299" s="43"/>
      <c r="AE299" s="21"/>
    </row>
    <row r="300" spans="5:31" x14ac:dyDescent="0.25">
      <c r="E300" s="23"/>
      <c r="F300" s="20"/>
      <c r="G300" s="22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21"/>
      <c r="Y300" s="21"/>
      <c r="Z300" s="21"/>
      <c r="AA300" s="23"/>
      <c r="AB300" s="23"/>
      <c r="AC300" s="21"/>
      <c r="AD300" s="43"/>
      <c r="AE300" s="21"/>
    </row>
    <row r="301" spans="5:31" x14ac:dyDescent="0.25">
      <c r="E301" s="23"/>
      <c r="F301" s="20"/>
      <c r="G301" s="22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21"/>
      <c r="Y301" s="21"/>
      <c r="Z301" s="21"/>
      <c r="AA301" s="23"/>
      <c r="AB301" s="23"/>
      <c r="AC301" s="21"/>
      <c r="AD301" s="43"/>
      <c r="AE301" s="21"/>
    </row>
    <row r="302" spans="5:31" x14ac:dyDescent="0.25">
      <c r="E302" s="23"/>
      <c r="F302" s="20"/>
      <c r="G302" s="22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21"/>
      <c r="Y302" s="21"/>
      <c r="Z302" s="21"/>
      <c r="AA302" s="23"/>
      <c r="AB302" s="23"/>
      <c r="AC302" s="21"/>
      <c r="AD302" s="43"/>
      <c r="AE302" s="21"/>
    </row>
    <row r="303" spans="5:31" x14ac:dyDescent="0.25">
      <c r="E303" s="23"/>
      <c r="F303" s="20"/>
      <c r="G303" s="22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21"/>
      <c r="Y303" s="21"/>
      <c r="Z303" s="21"/>
      <c r="AA303" s="23"/>
      <c r="AB303" s="23"/>
      <c r="AC303" s="21"/>
      <c r="AD303" s="43"/>
      <c r="AE303" s="21"/>
    </row>
    <row r="304" spans="5:31" x14ac:dyDescent="0.25">
      <c r="E304" s="23"/>
      <c r="F304" s="20"/>
      <c r="G304" s="22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21"/>
      <c r="Y304" s="21"/>
      <c r="Z304" s="21"/>
      <c r="AA304" s="23"/>
      <c r="AB304" s="23"/>
      <c r="AC304" s="21"/>
      <c r="AD304" s="43"/>
      <c r="AE304" s="21"/>
    </row>
    <row r="305" spans="5:31" x14ac:dyDescent="0.25">
      <c r="E305" s="23"/>
      <c r="F305" s="20"/>
      <c r="G305" s="22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21"/>
      <c r="Y305" s="21"/>
      <c r="Z305" s="21"/>
      <c r="AA305" s="23"/>
      <c r="AB305" s="23"/>
      <c r="AC305" s="21"/>
      <c r="AD305" s="43"/>
      <c r="AE305" s="21"/>
    </row>
    <row r="306" spans="5:31" x14ac:dyDescent="0.25">
      <c r="E306" s="23"/>
      <c r="F306" s="20"/>
      <c r="G306" s="22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21"/>
      <c r="Y306" s="21"/>
      <c r="Z306" s="21"/>
      <c r="AA306" s="23"/>
      <c r="AB306" s="23"/>
      <c r="AC306" s="21"/>
      <c r="AD306" s="43"/>
      <c r="AE306" s="21"/>
    </row>
    <row r="307" spans="5:31" x14ac:dyDescent="0.25">
      <c r="E307" s="23"/>
      <c r="F307" s="20"/>
      <c r="G307" s="22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21"/>
      <c r="Y307" s="21"/>
      <c r="Z307" s="21"/>
      <c r="AA307" s="23"/>
      <c r="AB307" s="23"/>
      <c r="AC307" s="21"/>
      <c r="AD307" s="43"/>
      <c r="AE307" s="21"/>
    </row>
    <row r="308" spans="5:31" x14ac:dyDescent="0.25">
      <c r="E308" s="23"/>
      <c r="F308" s="20"/>
      <c r="G308" s="22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21"/>
      <c r="Y308" s="21"/>
      <c r="Z308" s="21"/>
      <c r="AA308" s="23"/>
      <c r="AB308" s="23"/>
      <c r="AC308" s="21"/>
      <c r="AD308" s="43"/>
      <c r="AE308" s="21"/>
    </row>
    <row r="309" spans="5:31" x14ac:dyDescent="0.25">
      <c r="E309" s="23"/>
      <c r="F309" s="20"/>
      <c r="G309" s="22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21"/>
      <c r="Y309" s="21"/>
      <c r="Z309" s="21"/>
      <c r="AA309" s="23"/>
      <c r="AB309" s="23"/>
      <c r="AC309" s="21"/>
      <c r="AD309" s="43"/>
      <c r="AE309" s="21"/>
    </row>
    <row r="310" spans="5:31" x14ac:dyDescent="0.25">
      <c r="E310" s="23"/>
      <c r="F310" s="20"/>
      <c r="G310" s="22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21"/>
      <c r="Y310" s="21"/>
      <c r="Z310" s="21"/>
      <c r="AA310" s="23"/>
      <c r="AB310" s="23"/>
      <c r="AC310" s="21"/>
      <c r="AD310" s="43"/>
      <c r="AE310" s="21"/>
    </row>
    <row r="311" spans="5:31" x14ac:dyDescent="0.25">
      <c r="E311" s="23"/>
      <c r="F311" s="20"/>
      <c r="G311" s="22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21"/>
      <c r="Y311" s="21"/>
      <c r="Z311" s="21"/>
      <c r="AA311" s="23"/>
      <c r="AB311" s="23"/>
      <c r="AC311" s="21"/>
      <c r="AD311" s="43"/>
      <c r="AE311" s="21"/>
    </row>
    <row r="312" spans="5:31" x14ac:dyDescent="0.25">
      <c r="E312" s="23"/>
      <c r="F312" s="20"/>
      <c r="G312" s="22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21"/>
      <c r="Y312" s="21"/>
      <c r="Z312" s="21"/>
      <c r="AA312" s="23"/>
      <c r="AB312" s="23"/>
      <c r="AC312" s="21"/>
      <c r="AD312" s="43"/>
      <c r="AE312" s="21"/>
    </row>
    <row r="313" spans="5:31" x14ac:dyDescent="0.25">
      <c r="E313" s="23"/>
      <c r="F313" s="20"/>
      <c r="G313" s="22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21"/>
      <c r="Y313" s="21"/>
      <c r="Z313" s="21"/>
      <c r="AA313" s="23"/>
      <c r="AB313" s="23"/>
      <c r="AC313" s="21"/>
      <c r="AD313" s="43"/>
      <c r="AE313" s="21"/>
    </row>
    <row r="314" spans="5:31" x14ac:dyDescent="0.25">
      <c r="E314" s="23"/>
      <c r="F314" s="20"/>
      <c r="G314" s="22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21"/>
      <c r="Y314" s="21"/>
      <c r="Z314" s="21"/>
      <c r="AA314" s="23"/>
      <c r="AB314" s="23"/>
      <c r="AC314" s="21"/>
      <c r="AD314" s="43"/>
      <c r="AE314" s="21"/>
    </row>
    <row r="315" spans="5:31" x14ac:dyDescent="0.25">
      <c r="E315" s="23"/>
      <c r="F315" s="20"/>
      <c r="G315" s="22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21"/>
      <c r="Y315" s="21"/>
      <c r="Z315" s="21"/>
      <c r="AA315" s="23"/>
      <c r="AB315" s="23"/>
      <c r="AC315" s="21"/>
      <c r="AD315" s="43"/>
      <c r="AE315" s="21"/>
    </row>
    <row r="316" spans="5:31" x14ac:dyDescent="0.25">
      <c r="E316" s="23"/>
      <c r="F316" s="20"/>
      <c r="G316" s="22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21"/>
      <c r="Y316" s="21"/>
      <c r="Z316" s="21"/>
      <c r="AA316" s="23"/>
      <c r="AB316" s="23"/>
      <c r="AC316" s="21"/>
      <c r="AD316" s="43"/>
      <c r="AE316" s="21"/>
    </row>
    <row r="317" spans="5:31" x14ac:dyDescent="0.25">
      <c r="E317" s="23"/>
      <c r="F317" s="20"/>
      <c r="G317" s="22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21"/>
      <c r="Y317" s="21"/>
      <c r="Z317" s="21"/>
      <c r="AA317" s="23"/>
      <c r="AB317" s="23"/>
      <c r="AC317" s="21"/>
      <c r="AD317" s="43"/>
      <c r="AE317" s="21"/>
    </row>
    <row r="318" spans="5:31" x14ac:dyDescent="0.25">
      <c r="E318" s="23"/>
      <c r="F318" s="20"/>
      <c r="G318" s="22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21"/>
      <c r="Y318" s="21"/>
      <c r="Z318" s="21"/>
      <c r="AA318" s="23"/>
      <c r="AB318" s="23"/>
      <c r="AC318" s="21"/>
      <c r="AD318" s="43"/>
      <c r="AE318" s="21"/>
    </row>
    <row r="319" spans="5:31" x14ac:dyDescent="0.25">
      <c r="E319" s="23"/>
      <c r="F319" s="20"/>
      <c r="G319" s="22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21"/>
      <c r="Y319" s="21"/>
      <c r="Z319" s="21"/>
      <c r="AA319" s="23"/>
      <c r="AB319" s="23"/>
      <c r="AC319" s="21"/>
      <c r="AD319" s="43"/>
      <c r="AE319" s="21"/>
    </row>
    <row r="320" spans="5:31" x14ac:dyDescent="0.25">
      <c r="E320" s="23"/>
      <c r="F320" s="20"/>
      <c r="G320" s="22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21"/>
      <c r="Y320" s="21"/>
      <c r="Z320" s="21"/>
      <c r="AA320" s="23"/>
      <c r="AB320" s="23"/>
      <c r="AC320" s="21"/>
      <c r="AD320" s="43"/>
      <c r="AE320" s="21"/>
    </row>
    <row r="321" spans="5:31" x14ac:dyDescent="0.25">
      <c r="E321" s="23"/>
      <c r="F321" s="20"/>
      <c r="G321" s="22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21"/>
      <c r="Y321" s="21"/>
      <c r="Z321" s="21"/>
      <c r="AA321" s="23"/>
      <c r="AB321" s="23"/>
      <c r="AC321" s="21"/>
      <c r="AD321" s="43"/>
      <c r="AE321" s="21"/>
    </row>
    <row r="322" spans="5:31" x14ac:dyDescent="0.25">
      <c r="E322" s="23"/>
      <c r="F322" s="20"/>
      <c r="G322" s="22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21"/>
      <c r="Y322" s="21"/>
      <c r="Z322" s="21"/>
      <c r="AA322" s="23"/>
      <c r="AB322" s="23"/>
      <c r="AC322" s="21"/>
      <c r="AD322" s="43"/>
      <c r="AE322" s="21"/>
    </row>
    <row r="323" spans="5:31" x14ac:dyDescent="0.25">
      <c r="E323" s="23"/>
      <c r="F323" s="20"/>
      <c r="G323" s="22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21"/>
      <c r="Y323" s="21"/>
      <c r="Z323" s="21"/>
      <c r="AA323" s="23"/>
      <c r="AB323" s="23"/>
      <c r="AC323" s="21"/>
      <c r="AD323" s="43"/>
      <c r="AE323" s="21"/>
    </row>
    <row r="324" spans="5:31" x14ac:dyDescent="0.25">
      <c r="E324" s="23"/>
      <c r="F324" s="20"/>
      <c r="G324" s="22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21"/>
      <c r="Y324" s="21"/>
      <c r="Z324" s="21"/>
      <c r="AA324" s="23"/>
      <c r="AB324" s="23"/>
      <c r="AC324" s="21"/>
      <c r="AD324" s="43"/>
      <c r="AE324" s="21"/>
    </row>
    <row r="325" spans="5:31" x14ac:dyDescent="0.25">
      <c r="E325" s="23"/>
      <c r="F325" s="20"/>
      <c r="G325" s="22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21"/>
      <c r="Y325" s="21"/>
      <c r="Z325" s="21"/>
      <c r="AA325" s="23"/>
      <c r="AB325" s="23"/>
      <c r="AC325" s="21"/>
      <c r="AD325" s="43"/>
      <c r="AE325" s="21"/>
    </row>
    <row r="326" spans="5:31" x14ac:dyDescent="0.25">
      <c r="E326" s="23"/>
      <c r="F326" s="20"/>
      <c r="G326" s="22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21"/>
      <c r="Y326" s="21"/>
      <c r="Z326" s="21"/>
      <c r="AA326" s="23"/>
      <c r="AB326" s="23"/>
      <c r="AC326" s="21"/>
      <c r="AD326" s="43"/>
      <c r="AE326" s="21"/>
    </row>
    <row r="327" spans="5:31" x14ac:dyDescent="0.25">
      <c r="E327" s="23"/>
      <c r="F327" s="20"/>
      <c r="G327" s="22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21"/>
      <c r="Y327" s="21"/>
      <c r="Z327" s="21"/>
      <c r="AA327" s="23"/>
      <c r="AB327" s="23"/>
      <c r="AC327" s="21"/>
      <c r="AD327" s="43"/>
      <c r="AE327" s="21"/>
    </row>
    <row r="328" spans="5:31" x14ac:dyDescent="0.25">
      <c r="E328" s="23"/>
      <c r="F328" s="20"/>
      <c r="G328" s="22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21"/>
      <c r="Y328" s="21"/>
      <c r="Z328" s="21"/>
      <c r="AA328" s="23"/>
      <c r="AB328" s="23"/>
      <c r="AC328" s="21"/>
      <c r="AD328" s="43"/>
      <c r="AE328" s="21"/>
    </row>
    <row r="329" spans="5:31" x14ac:dyDescent="0.25">
      <c r="E329" s="23"/>
      <c r="F329" s="20"/>
      <c r="G329" s="22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21"/>
      <c r="Y329" s="21"/>
      <c r="Z329" s="21"/>
      <c r="AA329" s="23"/>
      <c r="AB329" s="23"/>
      <c r="AC329" s="21"/>
      <c r="AD329" s="43"/>
      <c r="AE329" s="21"/>
    </row>
    <row r="330" spans="5:31" x14ac:dyDescent="0.25">
      <c r="E330" s="23"/>
      <c r="F330" s="20"/>
      <c r="G330" s="22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21"/>
      <c r="Y330" s="21"/>
      <c r="Z330" s="21"/>
      <c r="AA330" s="23"/>
      <c r="AB330" s="23"/>
      <c r="AC330" s="21"/>
      <c r="AD330" s="43"/>
      <c r="AE330" s="21"/>
    </row>
    <row r="331" spans="5:31" x14ac:dyDescent="0.25">
      <c r="E331" s="23"/>
      <c r="F331" s="20"/>
      <c r="G331" s="22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21"/>
      <c r="Y331" s="21"/>
      <c r="Z331" s="21"/>
      <c r="AA331" s="23"/>
      <c r="AB331" s="23"/>
      <c r="AC331" s="21"/>
      <c r="AD331" s="43"/>
      <c r="AE331" s="21"/>
    </row>
    <row r="332" spans="5:31" x14ac:dyDescent="0.25">
      <c r="E332" s="23"/>
      <c r="F332" s="20"/>
      <c r="G332" s="22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21"/>
      <c r="Y332" s="21"/>
      <c r="Z332" s="21"/>
      <c r="AA332" s="23"/>
      <c r="AB332" s="23"/>
      <c r="AC332" s="21"/>
      <c r="AD332" s="43"/>
      <c r="AE332" s="21"/>
    </row>
    <row r="333" spans="5:31" x14ac:dyDescent="0.25">
      <c r="E333" s="23"/>
      <c r="F333" s="20"/>
      <c r="G333" s="22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21"/>
      <c r="Y333" s="21"/>
      <c r="Z333" s="21"/>
      <c r="AA333" s="23"/>
      <c r="AB333" s="23"/>
      <c r="AC333" s="21"/>
      <c r="AD333" s="43"/>
      <c r="AE333" s="21"/>
    </row>
    <row r="334" spans="5:31" x14ac:dyDescent="0.25">
      <c r="E334" s="23"/>
      <c r="F334" s="20"/>
      <c r="G334" s="22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21"/>
      <c r="Y334" s="21"/>
      <c r="Z334" s="21"/>
      <c r="AA334" s="23"/>
      <c r="AB334" s="23"/>
      <c r="AC334" s="21"/>
      <c r="AD334" s="43"/>
      <c r="AE334" s="21"/>
    </row>
    <row r="335" spans="5:31" x14ac:dyDescent="0.25">
      <c r="E335" s="23"/>
      <c r="F335" s="20"/>
      <c r="G335" s="22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21"/>
      <c r="Y335" s="21"/>
      <c r="Z335" s="21"/>
      <c r="AA335" s="23"/>
      <c r="AB335" s="23"/>
      <c r="AC335" s="21"/>
      <c r="AD335" s="43"/>
      <c r="AE335" s="21"/>
    </row>
    <row r="336" spans="5:31" x14ac:dyDescent="0.25">
      <c r="E336" s="23"/>
      <c r="F336" s="20"/>
      <c r="G336" s="22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21"/>
      <c r="Y336" s="21"/>
      <c r="Z336" s="21"/>
      <c r="AA336" s="23"/>
      <c r="AB336" s="23"/>
      <c r="AC336" s="21"/>
      <c r="AD336" s="43"/>
      <c r="AE336" s="21"/>
    </row>
    <row r="337" spans="5:31" x14ac:dyDescent="0.25">
      <c r="E337" s="23"/>
      <c r="F337" s="20"/>
      <c r="G337" s="22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21"/>
      <c r="Y337" s="21"/>
      <c r="Z337" s="21"/>
      <c r="AA337" s="23"/>
      <c r="AB337" s="23"/>
      <c r="AC337" s="21"/>
      <c r="AD337" s="43"/>
      <c r="AE337" s="21"/>
    </row>
    <row r="338" spans="5:31" x14ac:dyDescent="0.25">
      <c r="E338" s="23"/>
      <c r="F338" s="20"/>
      <c r="G338" s="22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21"/>
      <c r="Y338" s="21"/>
      <c r="Z338" s="21"/>
      <c r="AA338" s="23"/>
      <c r="AB338" s="23"/>
      <c r="AC338" s="21"/>
      <c r="AD338" s="43"/>
      <c r="AE338" s="21"/>
    </row>
    <row r="339" spans="5:31" x14ac:dyDescent="0.25">
      <c r="E339" s="23"/>
      <c r="F339" s="20"/>
      <c r="G339" s="22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21"/>
      <c r="Y339" s="21"/>
      <c r="Z339" s="21"/>
      <c r="AA339" s="23"/>
      <c r="AB339" s="23"/>
      <c r="AC339" s="21"/>
      <c r="AD339" s="43"/>
      <c r="AE339" s="21"/>
    </row>
    <row r="340" spans="5:31" x14ac:dyDescent="0.25">
      <c r="F340" s="20"/>
      <c r="G340" s="22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5:31" x14ac:dyDescent="0.25">
      <c r="F341" s="20"/>
      <c r="G341" s="22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</sheetData>
  <autoFilter ref="AD1:AD339"/>
  <mergeCells count="7">
    <mergeCell ref="A1:D1"/>
    <mergeCell ref="B2:C2"/>
    <mergeCell ref="AD6:AD10"/>
    <mergeCell ref="J9:U9"/>
    <mergeCell ref="F9:H9"/>
    <mergeCell ref="AC7:AC10"/>
    <mergeCell ref="W9:W10"/>
  </mergeCells>
  <phoneticPr fontId="0" type="noConversion"/>
  <pageMargins left="0.15748031496062992" right="0.15748031496062992" top="0.19685039370078741" bottom="0.45" header="0.19685039370078741" footer="0.11811023622047245"/>
  <pageSetup scale="95" orientation="landscape" horizontalDpi="4294967293" verticalDpi="0" r:id="rId1"/>
  <headerFooter alignWithMargins="0">
    <oddFooter>&amp;L&amp;8KNP 2011 Checklist - Wildflowers&amp;C&amp;8Page &amp;P of &amp;N</oddFooter>
  </headerFooter>
  <rowBreaks count="3" manualBreakCount="3">
    <brk id="200" max="23" man="1"/>
    <brk id="227" max="23" man="1"/>
    <brk id="261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pane ySplit="5" topLeftCell="A6" activePane="bottomLeft" state="frozen"/>
      <selection pane="bottomLeft" activeCell="A19" sqref="A19:XFD19"/>
    </sheetView>
  </sheetViews>
  <sheetFormatPr defaultRowHeight="13.2" x14ac:dyDescent="0.25"/>
  <cols>
    <col min="1" max="1" width="28.44140625" customWidth="1"/>
    <col min="2" max="2" width="21.88671875" style="4" customWidth="1"/>
    <col min="3" max="3" width="11.5546875" customWidth="1"/>
    <col min="4" max="4" width="10.109375" bestFit="1" customWidth="1"/>
    <col min="5" max="5" width="15.44140625" customWidth="1"/>
    <col min="7" max="7" width="23.6640625" customWidth="1"/>
  </cols>
  <sheetData>
    <row r="1" spans="1:6" ht="15.6" x14ac:dyDescent="0.25">
      <c r="E1" s="41" t="s">
        <v>1899</v>
      </c>
    </row>
    <row r="2" spans="1:6" ht="15.6" x14ac:dyDescent="0.3">
      <c r="A2" s="60" t="s">
        <v>284</v>
      </c>
    </row>
    <row r="3" spans="1:6" x14ac:dyDescent="0.25">
      <c r="A3" s="58" t="s">
        <v>304</v>
      </c>
      <c r="B3" s="59"/>
      <c r="C3" s="58"/>
    </row>
    <row r="4" spans="1:6" x14ac:dyDescent="0.25">
      <c r="A4" s="58" t="s">
        <v>303</v>
      </c>
      <c r="B4" s="59"/>
      <c r="C4" s="58"/>
    </row>
    <row r="5" spans="1:6" s="5" customFormat="1" ht="39.75" customHeight="1" x14ac:dyDescent="0.25">
      <c r="A5" s="5" t="s">
        <v>211</v>
      </c>
      <c r="B5" s="5" t="s">
        <v>210</v>
      </c>
      <c r="C5" s="5" t="s">
        <v>212</v>
      </c>
      <c r="D5" s="161" t="s">
        <v>252</v>
      </c>
      <c r="E5" s="5" t="s">
        <v>249</v>
      </c>
      <c r="F5" s="5" t="s">
        <v>1416</v>
      </c>
    </row>
    <row r="7" spans="1:6" x14ac:dyDescent="0.25">
      <c r="A7" s="6" t="s">
        <v>248</v>
      </c>
      <c r="E7" t="s">
        <v>250</v>
      </c>
      <c r="F7">
        <f>COUNTIF(Wildflowers!C12:C202,"&lt;&gt;")</f>
        <v>188</v>
      </c>
    </row>
    <row r="8" spans="1:6" x14ac:dyDescent="0.25">
      <c r="A8" t="s">
        <v>903</v>
      </c>
      <c r="B8" s="4" t="s">
        <v>904</v>
      </c>
      <c r="C8">
        <v>36</v>
      </c>
      <c r="D8" s="193" t="s">
        <v>314</v>
      </c>
    </row>
    <row r="9" spans="1:6" x14ac:dyDescent="0.25">
      <c r="A9" t="s">
        <v>114</v>
      </c>
      <c r="B9" s="4" t="s">
        <v>239</v>
      </c>
      <c r="C9">
        <v>38</v>
      </c>
      <c r="D9" s="62">
        <v>181</v>
      </c>
    </row>
    <row r="10" spans="1:6" x14ac:dyDescent="0.25">
      <c r="A10" t="s">
        <v>115</v>
      </c>
      <c r="B10" s="4" t="s">
        <v>236</v>
      </c>
      <c r="C10">
        <v>29</v>
      </c>
      <c r="D10" s="61">
        <v>182</v>
      </c>
    </row>
    <row r="11" spans="1:6" x14ac:dyDescent="0.25">
      <c r="A11" s="248" t="s">
        <v>1443</v>
      </c>
      <c r="B11" s="4" t="s">
        <v>1885</v>
      </c>
      <c r="C11">
        <v>33</v>
      </c>
      <c r="D11" s="61" t="s">
        <v>314</v>
      </c>
    </row>
    <row r="12" spans="1:6" x14ac:dyDescent="0.25">
      <c r="A12" t="s">
        <v>901</v>
      </c>
      <c r="B12" s="4" t="s">
        <v>1784</v>
      </c>
      <c r="C12">
        <v>34</v>
      </c>
      <c r="D12" s="61">
        <v>199</v>
      </c>
    </row>
    <row r="13" spans="1:6" x14ac:dyDescent="0.25">
      <c r="A13" t="s">
        <v>119</v>
      </c>
      <c r="B13" s="4" t="s">
        <v>218</v>
      </c>
      <c r="C13">
        <v>8</v>
      </c>
      <c r="D13" s="61">
        <v>199</v>
      </c>
    </row>
    <row r="14" spans="1:6" x14ac:dyDescent="0.25">
      <c r="A14" t="s">
        <v>120</v>
      </c>
      <c r="B14" s="4" t="s">
        <v>220</v>
      </c>
      <c r="C14">
        <v>12</v>
      </c>
      <c r="D14" s="61">
        <v>202</v>
      </c>
    </row>
    <row r="15" spans="1:6" x14ac:dyDescent="0.25">
      <c r="A15" t="s">
        <v>125</v>
      </c>
      <c r="B15" s="4" t="s">
        <v>228</v>
      </c>
      <c r="C15">
        <v>21</v>
      </c>
      <c r="D15" s="61">
        <v>244</v>
      </c>
    </row>
    <row r="16" spans="1:6" x14ac:dyDescent="0.25">
      <c r="A16" t="s">
        <v>140</v>
      </c>
      <c r="B16" s="4" t="s">
        <v>233</v>
      </c>
      <c r="C16">
        <v>26</v>
      </c>
      <c r="D16" s="61">
        <v>190</v>
      </c>
    </row>
    <row r="17" spans="1:4" x14ac:dyDescent="0.25">
      <c r="A17" t="s">
        <v>141</v>
      </c>
      <c r="B17" s="4" t="s">
        <v>229</v>
      </c>
      <c r="C17">
        <v>22</v>
      </c>
      <c r="D17" s="62">
        <v>250</v>
      </c>
    </row>
    <row r="18" spans="1:4" x14ac:dyDescent="0.25">
      <c r="A18" t="s">
        <v>1886</v>
      </c>
      <c r="B18" s="4" t="s">
        <v>1474</v>
      </c>
      <c r="C18">
        <v>2</v>
      </c>
      <c r="D18" s="62">
        <v>149</v>
      </c>
    </row>
    <row r="19" spans="1:4" x14ac:dyDescent="0.25">
      <c r="A19" t="s">
        <v>246</v>
      </c>
      <c r="B19" s="4" t="s">
        <v>226</v>
      </c>
      <c r="C19">
        <v>19</v>
      </c>
      <c r="D19" s="61">
        <v>240</v>
      </c>
    </row>
    <row r="20" spans="1:4" x14ac:dyDescent="0.25">
      <c r="A20" t="s">
        <v>143</v>
      </c>
      <c r="B20" s="4" t="s">
        <v>238</v>
      </c>
      <c r="C20">
        <v>31</v>
      </c>
      <c r="D20" s="61">
        <v>166</v>
      </c>
    </row>
    <row r="21" spans="1:4" x14ac:dyDescent="0.25">
      <c r="A21" t="s">
        <v>150</v>
      </c>
      <c r="B21" s="4" t="s">
        <v>232</v>
      </c>
      <c r="C21">
        <v>25</v>
      </c>
      <c r="D21" s="61">
        <v>187</v>
      </c>
    </row>
    <row r="22" spans="1:4" x14ac:dyDescent="0.25">
      <c r="A22" t="s">
        <v>151</v>
      </c>
      <c r="B22" s="4" t="s">
        <v>227</v>
      </c>
      <c r="C22">
        <v>20</v>
      </c>
      <c r="D22" s="61">
        <v>250</v>
      </c>
    </row>
    <row r="23" spans="1:4" x14ac:dyDescent="0.25">
      <c r="A23" t="s">
        <v>873</v>
      </c>
      <c r="B23" s="4" t="s">
        <v>872</v>
      </c>
      <c r="C23">
        <v>9</v>
      </c>
      <c r="D23" s="61" t="s">
        <v>314</v>
      </c>
    </row>
    <row r="24" spans="1:4" x14ac:dyDescent="0.25">
      <c r="A24" t="s">
        <v>152</v>
      </c>
      <c r="B24" s="4" t="s">
        <v>242</v>
      </c>
      <c r="C24">
        <v>35</v>
      </c>
      <c r="D24" s="61">
        <v>186</v>
      </c>
    </row>
    <row r="25" spans="1:4" x14ac:dyDescent="0.25">
      <c r="A25" t="s">
        <v>301</v>
      </c>
      <c r="B25" s="4" t="s">
        <v>302</v>
      </c>
      <c r="C25">
        <v>23</v>
      </c>
      <c r="D25" s="62">
        <v>272</v>
      </c>
    </row>
    <row r="26" spans="1:4" x14ac:dyDescent="0.25">
      <c r="A26" t="s">
        <v>156</v>
      </c>
      <c r="B26" s="4" t="s">
        <v>214</v>
      </c>
      <c r="C26">
        <v>3</v>
      </c>
      <c r="D26">
        <v>291</v>
      </c>
    </row>
    <row r="27" spans="1:4" x14ac:dyDescent="0.25">
      <c r="A27" t="s">
        <v>165</v>
      </c>
      <c r="B27" s="4" t="s">
        <v>241</v>
      </c>
      <c r="C27">
        <v>32</v>
      </c>
      <c r="D27" s="61">
        <v>196</v>
      </c>
    </row>
    <row r="28" spans="1:4" x14ac:dyDescent="0.25">
      <c r="A28" t="s">
        <v>168</v>
      </c>
      <c r="B28" s="4" t="s">
        <v>237</v>
      </c>
      <c r="C28">
        <v>30</v>
      </c>
      <c r="D28" s="61">
        <v>152</v>
      </c>
    </row>
    <row r="29" spans="1:4" x14ac:dyDescent="0.25">
      <c r="A29" t="s">
        <v>171</v>
      </c>
      <c r="B29" s="4" t="s">
        <v>245</v>
      </c>
      <c r="C29">
        <v>13</v>
      </c>
      <c r="D29" s="61">
        <v>229</v>
      </c>
    </row>
    <row r="30" spans="1:4" x14ac:dyDescent="0.25">
      <c r="A30" t="s">
        <v>174</v>
      </c>
      <c r="B30" s="4" t="s">
        <v>216</v>
      </c>
      <c r="C30">
        <v>5</v>
      </c>
      <c r="D30" s="61">
        <v>150</v>
      </c>
    </row>
    <row r="31" spans="1:4" x14ac:dyDescent="0.25">
      <c r="A31" t="s">
        <v>175</v>
      </c>
      <c r="B31" s="4" t="s">
        <v>215</v>
      </c>
      <c r="C31">
        <v>4</v>
      </c>
      <c r="D31" s="61">
        <v>280</v>
      </c>
    </row>
    <row r="32" spans="1:4" x14ac:dyDescent="0.25">
      <c r="A32" t="s">
        <v>181</v>
      </c>
      <c r="B32" s="4" t="s">
        <v>224</v>
      </c>
      <c r="C32">
        <v>17</v>
      </c>
      <c r="D32" s="61">
        <v>156</v>
      </c>
    </row>
    <row r="33" spans="1:6" x14ac:dyDescent="0.25">
      <c r="A33" t="s">
        <v>186</v>
      </c>
      <c r="B33" s="4" t="s">
        <v>234</v>
      </c>
      <c r="C33">
        <v>27</v>
      </c>
      <c r="D33" s="61">
        <v>191</v>
      </c>
    </row>
    <row r="34" spans="1:6" x14ac:dyDescent="0.25">
      <c r="A34" t="s">
        <v>187</v>
      </c>
      <c r="B34" s="4" t="s">
        <v>244</v>
      </c>
      <c r="C34">
        <v>11</v>
      </c>
      <c r="D34" s="61">
        <v>251</v>
      </c>
    </row>
    <row r="35" spans="1:6" x14ac:dyDescent="0.25">
      <c r="A35" t="s">
        <v>189</v>
      </c>
      <c r="B35" s="4" t="s">
        <v>240</v>
      </c>
      <c r="C35">
        <v>6</v>
      </c>
      <c r="D35" s="62">
        <v>150</v>
      </c>
    </row>
    <row r="36" spans="1:6" x14ac:dyDescent="0.25">
      <c r="A36" t="s">
        <v>190</v>
      </c>
      <c r="B36" s="4" t="s">
        <v>231</v>
      </c>
      <c r="C36">
        <v>24</v>
      </c>
      <c r="D36" s="61">
        <v>194</v>
      </c>
    </row>
    <row r="37" spans="1:6" x14ac:dyDescent="0.25">
      <c r="A37" t="s">
        <v>191</v>
      </c>
      <c r="B37" s="4" t="s">
        <v>219</v>
      </c>
      <c r="C37">
        <v>10</v>
      </c>
      <c r="D37" s="61">
        <v>257</v>
      </c>
    </row>
    <row r="38" spans="1:6" x14ac:dyDescent="0.25">
      <c r="A38" t="s">
        <v>192</v>
      </c>
      <c r="B38" s="4" t="s">
        <v>223</v>
      </c>
      <c r="C38">
        <v>16</v>
      </c>
      <c r="D38" s="61">
        <v>218</v>
      </c>
    </row>
    <row r="39" spans="1:6" x14ac:dyDescent="0.25">
      <c r="A39" t="s">
        <v>196</v>
      </c>
      <c r="B39" s="4" t="s">
        <v>217</v>
      </c>
      <c r="C39">
        <v>7</v>
      </c>
      <c r="D39" s="61">
        <v>198</v>
      </c>
    </row>
    <row r="40" spans="1:6" x14ac:dyDescent="0.25">
      <c r="A40" t="s">
        <v>201</v>
      </c>
      <c r="B40" s="4" t="s">
        <v>222</v>
      </c>
      <c r="C40">
        <v>15</v>
      </c>
      <c r="D40" s="61">
        <v>266</v>
      </c>
    </row>
    <row r="41" spans="1:6" x14ac:dyDescent="0.25">
      <c r="A41" t="s">
        <v>204</v>
      </c>
      <c r="B41" s="4" t="s">
        <v>221</v>
      </c>
      <c r="C41">
        <v>14</v>
      </c>
      <c r="D41" s="61">
        <v>260</v>
      </c>
    </row>
    <row r="42" spans="1:6" x14ac:dyDescent="0.25">
      <c r="A42" t="s">
        <v>247</v>
      </c>
      <c r="B42" s="4" t="s">
        <v>243</v>
      </c>
      <c r="C42">
        <v>37</v>
      </c>
      <c r="D42" s="61">
        <v>106</v>
      </c>
    </row>
    <row r="43" spans="1:6" x14ac:dyDescent="0.25">
      <c r="A43" s="248" t="s">
        <v>1888</v>
      </c>
      <c r="B43" s="4" t="s">
        <v>1887</v>
      </c>
      <c r="C43">
        <v>39</v>
      </c>
      <c r="D43" s="61">
        <v>197</v>
      </c>
    </row>
    <row r="44" spans="1:6" x14ac:dyDescent="0.25">
      <c r="A44" t="s">
        <v>205</v>
      </c>
      <c r="B44" s="4" t="s">
        <v>225</v>
      </c>
      <c r="C44">
        <v>18</v>
      </c>
      <c r="D44" s="61">
        <v>178</v>
      </c>
    </row>
    <row r="45" spans="1:6" x14ac:dyDescent="0.25">
      <c r="A45" t="s">
        <v>1481</v>
      </c>
      <c r="B45" s="4" t="s">
        <v>213</v>
      </c>
      <c r="C45">
        <v>1</v>
      </c>
      <c r="D45" s="172" t="s">
        <v>314</v>
      </c>
    </row>
    <row r="46" spans="1:6" x14ac:dyDescent="0.25">
      <c r="A46" t="s">
        <v>209</v>
      </c>
      <c r="B46" s="4" t="s">
        <v>235</v>
      </c>
      <c r="C46">
        <v>28</v>
      </c>
      <c r="D46" s="62">
        <v>188</v>
      </c>
    </row>
    <row r="48" spans="1:6" x14ac:dyDescent="0.25">
      <c r="A48" s="6" t="s">
        <v>395</v>
      </c>
      <c r="E48" t="s">
        <v>396</v>
      </c>
      <c r="F48">
        <f>COUNTIF('Trees &amp; Shrubs'!AB13:AB26,"&lt;&gt;")</f>
        <v>13</v>
      </c>
    </row>
    <row r="49" spans="1:6" x14ac:dyDescent="0.25">
      <c r="A49" t="s">
        <v>316</v>
      </c>
      <c r="C49">
        <v>1</v>
      </c>
    </row>
    <row r="50" spans="1:6" x14ac:dyDescent="0.25">
      <c r="A50" t="s">
        <v>319</v>
      </c>
      <c r="C50">
        <v>2</v>
      </c>
    </row>
    <row r="51" spans="1:6" x14ac:dyDescent="0.25">
      <c r="A51" t="s">
        <v>322</v>
      </c>
      <c r="C51">
        <v>3</v>
      </c>
    </row>
    <row r="52" spans="1:6" x14ac:dyDescent="0.25">
      <c r="A52" t="s">
        <v>331</v>
      </c>
      <c r="C52">
        <v>4</v>
      </c>
    </row>
    <row r="54" spans="1:6" x14ac:dyDescent="0.25">
      <c r="A54" s="6" t="s">
        <v>332</v>
      </c>
      <c r="E54" t="s">
        <v>396</v>
      </c>
      <c r="F54">
        <f>COUNTIF('Trees &amp; Shrubs'!AB28:AB80,"&lt;&gt;")</f>
        <v>45</v>
      </c>
    </row>
    <row r="55" spans="1:6" x14ac:dyDescent="0.25">
      <c r="A55" t="s">
        <v>337</v>
      </c>
      <c r="C55">
        <v>3</v>
      </c>
      <c r="D55">
        <v>72</v>
      </c>
    </row>
    <row r="56" spans="1:6" x14ac:dyDescent="0.25">
      <c r="A56" t="s">
        <v>319</v>
      </c>
      <c r="C56">
        <v>2</v>
      </c>
      <c r="D56">
        <v>78</v>
      </c>
    </row>
    <row r="57" spans="1:6" x14ac:dyDescent="0.25">
      <c r="A57" t="s">
        <v>359</v>
      </c>
      <c r="C57">
        <v>8</v>
      </c>
      <c r="D57">
        <v>72</v>
      </c>
    </row>
    <row r="58" spans="1:6" x14ac:dyDescent="0.25">
      <c r="A58" t="s">
        <v>362</v>
      </c>
      <c r="C58">
        <v>9</v>
      </c>
      <c r="D58">
        <v>68</v>
      </c>
    </row>
    <row r="59" spans="1:6" x14ac:dyDescent="0.25">
      <c r="A59" t="s">
        <v>331</v>
      </c>
      <c r="C59">
        <v>16</v>
      </c>
      <c r="D59">
        <v>98</v>
      </c>
    </row>
    <row r="60" spans="1:6" x14ac:dyDescent="0.25">
      <c r="A60" t="s">
        <v>463</v>
      </c>
      <c r="C60">
        <v>4</v>
      </c>
      <c r="D60">
        <v>50</v>
      </c>
    </row>
    <row r="61" spans="1:6" x14ac:dyDescent="0.25">
      <c r="A61" t="s">
        <v>141</v>
      </c>
      <c r="C61">
        <v>13</v>
      </c>
      <c r="D61">
        <v>80</v>
      </c>
    </row>
    <row r="62" spans="1:6" x14ac:dyDescent="0.25">
      <c r="A62" t="s">
        <v>465</v>
      </c>
      <c r="C62">
        <v>1</v>
      </c>
      <c r="D62">
        <v>49</v>
      </c>
    </row>
    <row r="63" spans="1:6" x14ac:dyDescent="0.25">
      <c r="A63" t="s">
        <v>143</v>
      </c>
      <c r="C63">
        <v>7</v>
      </c>
      <c r="D63">
        <v>69</v>
      </c>
    </row>
    <row r="64" spans="1:6" x14ac:dyDescent="0.25">
      <c r="A64" t="s">
        <v>151</v>
      </c>
      <c r="C64">
        <v>12</v>
      </c>
      <c r="D64">
        <v>73</v>
      </c>
    </row>
    <row r="65" spans="1:6" x14ac:dyDescent="0.25">
      <c r="A65" t="s">
        <v>153</v>
      </c>
      <c r="C65">
        <v>14</v>
      </c>
      <c r="D65">
        <v>85</v>
      </c>
    </row>
    <row r="66" spans="1:6" x14ac:dyDescent="0.25">
      <c r="A66" t="s">
        <v>385</v>
      </c>
      <c r="C66">
        <v>15</v>
      </c>
      <c r="D66">
        <v>81</v>
      </c>
    </row>
    <row r="67" spans="1:6" x14ac:dyDescent="0.25">
      <c r="A67" t="s">
        <v>368</v>
      </c>
      <c r="C67">
        <v>11</v>
      </c>
      <c r="D67">
        <v>73</v>
      </c>
    </row>
    <row r="68" spans="1:6" x14ac:dyDescent="0.25">
      <c r="A68" t="s">
        <v>365</v>
      </c>
      <c r="C68">
        <v>10</v>
      </c>
      <c r="D68">
        <v>71</v>
      </c>
    </row>
    <row r="69" spans="1:6" x14ac:dyDescent="0.25">
      <c r="A69" t="s">
        <v>343</v>
      </c>
      <c r="C69">
        <v>5</v>
      </c>
      <c r="D69">
        <v>59</v>
      </c>
    </row>
    <row r="70" spans="1:6" x14ac:dyDescent="0.25">
      <c r="A70" t="s">
        <v>192</v>
      </c>
      <c r="C70">
        <v>6</v>
      </c>
      <c r="D70">
        <v>63</v>
      </c>
    </row>
    <row r="72" spans="1:6" x14ac:dyDescent="0.25">
      <c r="A72" s="6" t="s">
        <v>457</v>
      </c>
      <c r="E72" t="s">
        <v>458</v>
      </c>
      <c r="F72">
        <f>COUNTIF('Lichens '!V13:V166,"&lt;&gt;")</f>
        <v>154</v>
      </c>
    </row>
    <row r="74" spans="1:6" x14ac:dyDescent="0.25">
      <c r="A74" s="6" t="s">
        <v>496</v>
      </c>
      <c r="C74" s="6" t="s">
        <v>493</v>
      </c>
      <c r="E74" t="s">
        <v>492</v>
      </c>
      <c r="F74">
        <f>COUNTIF('Grasses Sedges Rushes '!AA11:AA49,"&lt;&gt;")</f>
        <v>35</v>
      </c>
    </row>
    <row r="75" spans="1:6" x14ac:dyDescent="0.25">
      <c r="A75" t="s">
        <v>482</v>
      </c>
      <c r="C75">
        <v>2</v>
      </c>
    </row>
    <row r="76" spans="1:6" x14ac:dyDescent="0.25">
      <c r="A76" t="s">
        <v>484</v>
      </c>
      <c r="C76">
        <v>4</v>
      </c>
    </row>
    <row r="77" spans="1:6" x14ac:dyDescent="0.25">
      <c r="A77" t="s">
        <v>483</v>
      </c>
      <c r="C77">
        <v>3</v>
      </c>
    </row>
    <row r="78" spans="1:6" x14ac:dyDescent="0.25">
      <c r="A78" t="s">
        <v>481</v>
      </c>
      <c r="C78">
        <v>1</v>
      </c>
    </row>
    <row r="79" spans="1:6" x14ac:dyDescent="0.25">
      <c r="A79" t="s">
        <v>485</v>
      </c>
      <c r="C79">
        <v>5</v>
      </c>
    </row>
    <row r="81" spans="1:11" x14ac:dyDescent="0.25">
      <c r="A81" s="6" t="s">
        <v>495</v>
      </c>
      <c r="E81" t="s">
        <v>497</v>
      </c>
      <c r="F81">
        <f>COUNTIF('Other Plants '!AB12:AB15,"&lt;&gt;")</f>
        <v>4</v>
      </c>
    </row>
    <row r="82" spans="1:11" x14ac:dyDescent="0.25">
      <c r="A82" t="s">
        <v>498</v>
      </c>
      <c r="B82" s="4" t="s">
        <v>771</v>
      </c>
      <c r="C82">
        <v>1</v>
      </c>
      <c r="D82">
        <v>370</v>
      </c>
    </row>
    <row r="84" spans="1:11" x14ac:dyDescent="0.25">
      <c r="A84" s="6" t="s">
        <v>772</v>
      </c>
      <c r="E84" t="s">
        <v>508</v>
      </c>
      <c r="F84">
        <f>COUNTIF('Other Plants '!AB18:AB27,"&lt;&gt;")</f>
        <v>10</v>
      </c>
    </row>
    <row r="85" spans="1:11" x14ac:dyDescent="0.25">
      <c r="A85" t="s">
        <v>505</v>
      </c>
      <c r="C85">
        <v>1</v>
      </c>
      <c r="D85">
        <v>360</v>
      </c>
    </row>
    <row r="87" spans="1:11" x14ac:dyDescent="0.25">
      <c r="A87" s="6" t="s">
        <v>509</v>
      </c>
      <c r="B87" s="249" t="s">
        <v>110</v>
      </c>
      <c r="E87" t="s">
        <v>510</v>
      </c>
      <c r="F87">
        <f>COUNTIF('Mushrooms &amp; Fungi '!X12:X111,"&lt;&gt;")</f>
        <v>89</v>
      </c>
      <c r="H87" s="6" t="s">
        <v>1075</v>
      </c>
      <c r="I87" s="6" t="s">
        <v>1076</v>
      </c>
      <c r="J87" s="6" t="s">
        <v>1077</v>
      </c>
      <c r="K87" s="6" t="s">
        <v>110</v>
      </c>
    </row>
    <row r="88" spans="1:11" x14ac:dyDescent="0.25">
      <c r="A88" s="249" t="s">
        <v>1061</v>
      </c>
    </row>
    <row r="89" spans="1:11" x14ac:dyDescent="0.25">
      <c r="A89" s="6" t="s">
        <v>1045</v>
      </c>
    </row>
    <row r="90" spans="1:11" x14ac:dyDescent="0.25">
      <c r="A90" s="248" t="s">
        <v>1017</v>
      </c>
      <c r="B90" s="4" t="s">
        <v>1018</v>
      </c>
      <c r="H90">
        <v>1</v>
      </c>
      <c r="I90">
        <v>1</v>
      </c>
      <c r="J90">
        <v>1</v>
      </c>
      <c r="K90">
        <v>1</v>
      </c>
    </row>
    <row r="91" spans="1:11" x14ac:dyDescent="0.25">
      <c r="A91" s="248"/>
      <c r="B91" s="4" t="s">
        <v>1019</v>
      </c>
      <c r="H91">
        <v>1</v>
      </c>
      <c r="I91">
        <v>1</v>
      </c>
      <c r="J91">
        <v>1</v>
      </c>
      <c r="K91">
        <v>2</v>
      </c>
    </row>
    <row r="92" spans="1:11" x14ac:dyDescent="0.25">
      <c r="A92" s="248"/>
      <c r="B92" s="4" t="s">
        <v>1020</v>
      </c>
      <c r="H92">
        <v>1</v>
      </c>
      <c r="I92">
        <v>1</v>
      </c>
      <c r="J92">
        <v>1</v>
      </c>
      <c r="K92">
        <v>3</v>
      </c>
    </row>
    <row r="93" spans="1:11" x14ac:dyDescent="0.25">
      <c r="A93" s="248"/>
      <c r="B93" s="4" t="s">
        <v>1021</v>
      </c>
      <c r="H93">
        <v>1</v>
      </c>
      <c r="I93">
        <v>1</v>
      </c>
      <c r="J93">
        <v>1</v>
      </c>
      <c r="K93">
        <v>4</v>
      </c>
    </row>
    <row r="94" spans="1:11" x14ac:dyDescent="0.25">
      <c r="A94" s="248"/>
      <c r="B94" s="4" t="s">
        <v>1022</v>
      </c>
      <c r="H94">
        <v>1</v>
      </c>
      <c r="I94">
        <v>1</v>
      </c>
      <c r="J94">
        <v>1</v>
      </c>
      <c r="K94">
        <v>5</v>
      </c>
    </row>
    <row r="95" spans="1:11" x14ac:dyDescent="0.25">
      <c r="A95" s="248"/>
      <c r="B95" s="4" t="s">
        <v>1023</v>
      </c>
      <c r="H95">
        <v>1</v>
      </c>
      <c r="I95">
        <v>1</v>
      </c>
      <c r="J95">
        <v>1</v>
      </c>
      <c r="K95">
        <v>6</v>
      </c>
    </row>
    <row r="96" spans="1:11" x14ac:dyDescent="0.25">
      <c r="A96" s="248"/>
      <c r="B96" s="4" t="s">
        <v>1024</v>
      </c>
      <c r="H96">
        <v>1</v>
      </c>
      <c r="I96">
        <v>1</v>
      </c>
      <c r="J96">
        <v>1</v>
      </c>
      <c r="K96">
        <v>7</v>
      </c>
    </row>
    <row r="97" spans="1:11" x14ac:dyDescent="0.25">
      <c r="A97" s="248"/>
      <c r="B97" s="4" t="s">
        <v>1025</v>
      </c>
      <c r="H97">
        <v>1</v>
      </c>
      <c r="I97">
        <v>1</v>
      </c>
      <c r="J97">
        <v>1</v>
      </c>
      <c r="K97">
        <v>8</v>
      </c>
    </row>
    <row r="98" spans="1:11" x14ac:dyDescent="0.25">
      <c r="A98" s="248"/>
      <c r="B98" s="4" t="s">
        <v>1026</v>
      </c>
      <c r="H98">
        <v>1</v>
      </c>
      <c r="I98">
        <v>1</v>
      </c>
      <c r="J98">
        <v>1</v>
      </c>
      <c r="K98">
        <v>9</v>
      </c>
    </row>
    <row r="99" spans="1:11" x14ac:dyDescent="0.25">
      <c r="A99" s="248"/>
      <c r="B99" s="4" t="s">
        <v>1027</v>
      </c>
      <c r="H99">
        <v>1</v>
      </c>
      <c r="I99">
        <v>1</v>
      </c>
      <c r="J99">
        <v>1</v>
      </c>
      <c r="K99">
        <v>10</v>
      </c>
    </row>
    <row r="100" spans="1:11" x14ac:dyDescent="0.25">
      <c r="A100" s="248"/>
      <c r="B100" s="4" t="s">
        <v>1028</v>
      </c>
      <c r="H100">
        <v>1</v>
      </c>
      <c r="I100">
        <v>1</v>
      </c>
      <c r="J100">
        <v>1</v>
      </c>
      <c r="K100">
        <v>11</v>
      </c>
    </row>
    <row r="101" spans="1:11" x14ac:dyDescent="0.25">
      <c r="A101" s="248"/>
      <c r="B101" s="4" t="s">
        <v>1029</v>
      </c>
      <c r="H101">
        <v>1</v>
      </c>
      <c r="I101">
        <v>1</v>
      </c>
      <c r="J101">
        <v>1</v>
      </c>
      <c r="K101">
        <v>12</v>
      </c>
    </row>
    <row r="102" spans="1:11" x14ac:dyDescent="0.25">
      <c r="A102" s="248"/>
      <c r="B102" s="4" t="s">
        <v>1030</v>
      </c>
      <c r="H102">
        <v>1</v>
      </c>
      <c r="I102">
        <v>1</v>
      </c>
      <c r="J102">
        <v>1</v>
      </c>
      <c r="K102">
        <v>13</v>
      </c>
    </row>
    <row r="103" spans="1:11" x14ac:dyDescent="0.25">
      <c r="A103" s="248"/>
      <c r="B103" s="4" t="s">
        <v>1031</v>
      </c>
      <c r="H103">
        <v>1</v>
      </c>
      <c r="I103">
        <v>1</v>
      </c>
      <c r="J103">
        <v>1</v>
      </c>
      <c r="K103">
        <v>14</v>
      </c>
    </row>
    <row r="104" spans="1:11" x14ac:dyDescent="0.25">
      <c r="A104" s="248"/>
      <c r="B104" s="4" t="s">
        <v>1032</v>
      </c>
      <c r="H104">
        <v>1</v>
      </c>
      <c r="I104">
        <v>1</v>
      </c>
      <c r="J104">
        <v>1</v>
      </c>
      <c r="K104">
        <v>15</v>
      </c>
    </row>
    <row r="105" spans="1:11" x14ac:dyDescent="0.25">
      <c r="A105" s="248"/>
    </row>
    <row r="106" spans="1:11" x14ac:dyDescent="0.25">
      <c r="A106" s="248" t="s">
        <v>1033</v>
      </c>
      <c r="B106" s="4" t="s">
        <v>1034</v>
      </c>
      <c r="G106" t="s">
        <v>1039</v>
      </c>
      <c r="H106">
        <v>1</v>
      </c>
      <c r="I106">
        <v>1</v>
      </c>
      <c r="J106">
        <v>2</v>
      </c>
      <c r="K106">
        <v>1</v>
      </c>
    </row>
    <row r="107" spans="1:11" x14ac:dyDescent="0.25">
      <c r="A107" s="248"/>
      <c r="B107" s="4" t="s">
        <v>1035</v>
      </c>
      <c r="G107" t="s">
        <v>1040</v>
      </c>
      <c r="H107">
        <v>1</v>
      </c>
      <c r="I107">
        <v>1</v>
      </c>
      <c r="J107">
        <v>2</v>
      </c>
      <c r="K107">
        <v>2</v>
      </c>
    </row>
    <row r="108" spans="1:11" x14ac:dyDescent="0.25">
      <c r="A108" s="248"/>
      <c r="B108" s="4" t="s">
        <v>1036</v>
      </c>
      <c r="G108" t="s">
        <v>1041</v>
      </c>
      <c r="H108">
        <v>1</v>
      </c>
      <c r="I108">
        <v>1</v>
      </c>
      <c r="J108">
        <v>2</v>
      </c>
      <c r="K108">
        <v>3</v>
      </c>
    </row>
    <row r="109" spans="1:11" x14ac:dyDescent="0.25">
      <c r="A109" s="248"/>
      <c r="B109" s="4" t="s">
        <v>1037</v>
      </c>
      <c r="G109" t="s">
        <v>1042</v>
      </c>
      <c r="H109">
        <v>1</v>
      </c>
      <c r="I109">
        <v>1</v>
      </c>
      <c r="J109">
        <v>2</v>
      </c>
      <c r="K109">
        <v>4</v>
      </c>
    </row>
    <row r="110" spans="1:11" x14ac:dyDescent="0.25">
      <c r="A110" s="248"/>
      <c r="B110" s="4" t="s">
        <v>1038</v>
      </c>
      <c r="G110" t="s">
        <v>1043</v>
      </c>
      <c r="H110">
        <v>1</v>
      </c>
      <c r="I110">
        <v>1</v>
      </c>
      <c r="J110">
        <v>2</v>
      </c>
      <c r="K110">
        <v>5</v>
      </c>
    </row>
    <row r="111" spans="1:11" x14ac:dyDescent="0.25">
      <c r="A111" s="248" t="s">
        <v>1044</v>
      </c>
      <c r="G111" t="s">
        <v>845</v>
      </c>
      <c r="H111">
        <v>1</v>
      </c>
      <c r="I111">
        <v>1</v>
      </c>
      <c r="J111">
        <v>3</v>
      </c>
      <c r="K111">
        <v>1</v>
      </c>
    </row>
    <row r="112" spans="1:11" x14ac:dyDescent="0.25">
      <c r="A112" s="248"/>
      <c r="H112">
        <v>1</v>
      </c>
    </row>
    <row r="113" spans="1:11" x14ac:dyDescent="0.25">
      <c r="A113" s="6" t="s">
        <v>1046</v>
      </c>
      <c r="H113">
        <v>1</v>
      </c>
    </row>
    <row r="114" spans="1:11" x14ac:dyDescent="0.25">
      <c r="A114" s="248" t="s">
        <v>1047</v>
      </c>
      <c r="G114" t="s">
        <v>1053</v>
      </c>
      <c r="H114">
        <v>1</v>
      </c>
      <c r="I114">
        <v>2</v>
      </c>
      <c r="J114">
        <v>1</v>
      </c>
      <c r="K114">
        <v>1</v>
      </c>
    </row>
    <row r="115" spans="1:11" x14ac:dyDescent="0.25">
      <c r="A115" s="248" t="s">
        <v>1048</v>
      </c>
      <c r="G115" t="s">
        <v>1054</v>
      </c>
      <c r="H115">
        <v>1</v>
      </c>
      <c r="I115">
        <v>2</v>
      </c>
      <c r="J115">
        <v>2</v>
      </c>
      <c r="K115">
        <v>1</v>
      </c>
    </row>
    <row r="116" spans="1:11" x14ac:dyDescent="0.25">
      <c r="A116" s="248" t="s">
        <v>1049</v>
      </c>
      <c r="G116" t="s">
        <v>1055</v>
      </c>
      <c r="H116">
        <v>1</v>
      </c>
      <c r="I116">
        <v>2</v>
      </c>
      <c r="J116">
        <v>3</v>
      </c>
      <c r="K116">
        <v>1</v>
      </c>
    </row>
    <row r="117" spans="1:11" x14ac:dyDescent="0.25">
      <c r="A117" s="248" t="s">
        <v>1050</v>
      </c>
      <c r="G117" t="s">
        <v>1056</v>
      </c>
      <c r="H117">
        <v>1</v>
      </c>
      <c r="I117">
        <v>2</v>
      </c>
      <c r="J117">
        <v>4</v>
      </c>
      <c r="K117">
        <v>1</v>
      </c>
    </row>
    <row r="118" spans="1:11" x14ac:dyDescent="0.25">
      <c r="A118" s="248" t="s">
        <v>1051</v>
      </c>
      <c r="G118" t="s">
        <v>1057</v>
      </c>
      <c r="H118">
        <v>1</v>
      </c>
      <c r="I118">
        <v>2</v>
      </c>
      <c r="J118">
        <v>5</v>
      </c>
      <c r="K118">
        <v>1</v>
      </c>
    </row>
    <row r="119" spans="1:11" x14ac:dyDescent="0.25">
      <c r="A119" s="248" t="s">
        <v>1052</v>
      </c>
      <c r="G119" t="s">
        <v>1058</v>
      </c>
      <c r="H119">
        <v>1</v>
      </c>
      <c r="I119">
        <v>2</v>
      </c>
      <c r="J119">
        <v>6</v>
      </c>
      <c r="K119">
        <v>1</v>
      </c>
    </row>
    <row r="120" spans="1:11" x14ac:dyDescent="0.25">
      <c r="A120" s="248"/>
    </row>
    <row r="121" spans="1:11" x14ac:dyDescent="0.25">
      <c r="A121" s="249" t="s">
        <v>1059</v>
      </c>
    </row>
    <row r="122" spans="1:11" x14ac:dyDescent="0.25">
      <c r="A122" s="6" t="s">
        <v>1060</v>
      </c>
      <c r="H122">
        <v>2</v>
      </c>
    </row>
    <row r="123" spans="1:11" x14ac:dyDescent="0.25">
      <c r="A123" s="248" t="s">
        <v>1062</v>
      </c>
      <c r="B123" s="4" t="s">
        <v>1063</v>
      </c>
      <c r="G123" t="s">
        <v>1066</v>
      </c>
      <c r="H123">
        <v>2</v>
      </c>
      <c r="I123">
        <v>1</v>
      </c>
      <c r="J123">
        <v>1</v>
      </c>
      <c r="K123">
        <v>1</v>
      </c>
    </row>
    <row r="124" spans="1:11" x14ac:dyDescent="0.25">
      <c r="A124" s="248"/>
      <c r="B124" s="4" t="s">
        <v>1064</v>
      </c>
      <c r="G124" t="s">
        <v>1067</v>
      </c>
      <c r="H124">
        <v>2</v>
      </c>
      <c r="I124">
        <v>1</v>
      </c>
      <c r="J124">
        <v>2</v>
      </c>
      <c r="K124">
        <v>1</v>
      </c>
    </row>
    <row r="125" spans="1:11" x14ac:dyDescent="0.25">
      <c r="A125" s="248"/>
      <c r="B125" s="4" t="s">
        <v>1065</v>
      </c>
      <c r="G125" t="s">
        <v>1068</v>
      </c>
      <c r="H125">
        <v>2</v>
      </c>
      <c r="I125">
        <v>1</v>
      </c>
      <c r="J125">
        <v>3</v>
      </c>
      <c r="K125">
        <v>1</v>
      </c>
    </row>
    <row r="126" spans="1:11" x14ac:dyDescent="0.25">
      <c r="A126" s="248" t="s">
        <v>1069</v>
      </c>
      <c r="G126" t="s">
        <v>1070</v>
      </c>
      <c r="H126">
        <v>2</v>
      </c>
      <c r="I126">
        <v>1</v>
      </c>
      <c r="J126">
        <v>1</v>
      </c>
      <c r="K126">
        <v>1</v>
      </c>
    </row>
    <row r="127" spans="1:11" x14ac:dyDescent="0.25">
      <c r="A127" s="248" t="s">
        <v>1071</v>
      </c>
      <c r="G127" t="s">
        <v>1072</v>
      </c>
      <c r="H127">
        <v>2</v>
      </c>
      <c r="I127">
        <v>1</v>
      </c>
      <c r="J127">
        <v>1</v>
      </c>
      <c r="K127">
        <v>1</v>
      </c>
    </row>
    <row r="128" spans="1:11" x14ac:dyDescent="0.25">
      <c r="A128" s="248"/>
    </row>
    <row r="129" spans="1:11" x14ac:dyDescent="0.25">
      <c r="A129" s="6" t="s">
        <v>1073</v>
      </c>
      <c r="G129" t="s">
        <v>1074</v>
      </c>
      <c r="H129">
        <v>2</v>
      </c>
      <c r="I129">
        <v>2</v>
      </c>
      <c r="J129">
        <v>1</v>
      </c>
      <c r="K129">
        <v>1</v>
      </c>
    </row>
    <row r="130" spans="1:11" x14ac:dyDescent="0.25">
      <c r="A130" s="248"/>
    </row>
    <row r="131" spans="1:11" x14ac:dyDescent="0.25">
      <c r="A131" s="248"/>
    </row>
    <row r="132" spans="1:11" x14ac:dyDescent="0.25">
      <c r="A132" s="248"/>
    </row>
    <row r="133" spans="1:11" x14ac:dyDescent="0.25">
      <c r="A133" s="248"/>
    </row>
    <row r="134" spans="1:11" x14ac:dyDescent="0.25">
      <c r="A134" s="248"/>
    </row>
    <row r="135" spans="1:11" x14ac:dyDescent="0.25">
      <c r="A135" s="248"/>
    </row>
    <row r="136" spans="1:11" x14ac:dyDescent="0.25">
      <c r="A136" s="248"/>
    </row>
    <row r="137" spans="1:11" x14ac:dyDescent="0.25">
      <c r="A137" s="248"/>
    </row>
    <row r="138" spans="1:11" x14ac:dyDescent="0.25">
      <c r="A138" s="248"/>
    </row>
    <row r="139" spans="1:11" x14ac:dyDescent="0.25">
      <c r="A139" s="248"/>
    </row>
    <row r="140" spans="1:11" x14ac:dyDescent="0.25">
      <c r="A140" s="248"/>
    </row>
    <row r="141" spans="1:11" ht="13.8" thickBot="1" x14ac:dyDescent="0.3">
      <c r="A141" s="6"/>
    </row>
    <row r="142" spans="1:11" ht="13.8" thickBot="1" x14ac:dyDescent="0.3">
      <c r="A142" s="237" t="s">
        <v>1418</v>
      </c>
      <c r="B142" s="238"/>
      <c r="C142" s="239"/>
      <c r="D142" s="239"/>
      <c r="E142" s="239"/>
      <c r="F142" s="240">
        <f>SUM(F7:F141)</f>
        <v>538</v>
      </c>
    </row>
    <row r="144" spans="1:11" x14ac:dyDescent="0.25">
      <c r="A144" s="6" t="s">
        <v>608</v>
      </c>
      <c r="E144" t="s">
        <v>609</v>
      </c>
      <c r="F144">
        <f>COUNTIF('Birds '!AB10:AB113,"&lt;&gt;")</f>
        <v>97</v>
      </c>
    </row>
    <row r="146" spans="1:6" x14ac:dyDescent="0.25">
      <c r="A146" s="6" t="s">
        <v>660</v>
      </c>
      <c r="E146" t="s">
        <v>749</v>
      </c>
      <c r="F146">
        <f>COUNTIF('Invertebrates '!AC10:AC64,"&gt;0")</f>
        <v>48</v>
      </c>
    </row>
    <row r="148" spans="1:6" x14ac:dyDescent="0.25">
      <c r="A148" s="6" t="s">
        <v>80</v>
      </c>
      <c r="E148" t="s">
        <v>1396</v>
      </c>
      <c r="F148">
        <f>COUNTIF('Mammal Reptile Amph '!AC12:AC48, "&gt;0")</f>
        <v>36</v>
      </c>
    </row>
    <row r="150" spans="1:6" x14ac:dyDescent="0.25">
      <c r="A150" s="6" t="s">
        <v>750</v>
      </c>
      <c r="E150" t="s">
        <v>458</v>
      </c>
      <c r="F150">
        <f>COUNTIF('Invertebrates '!AC58:AC64, "&gt;0")</f>
        <v>3</v>
      </c>
    </row>
    <row r="152" spans="1:6" x14ac:dyDescent="0.25">
      <c r="A152" s="6" t="s">
        <v>103</v>
      </c>
      <c r="F152">
        <f>COUNT('Mammal Reptile Amph '!AC56:AC60)</f>
        <v>5</v>
      </c>
    </row>
    <row r="154" spans="1:6" x14ac:dyDescent="0.25">
      <c r="A154" s="6" t="s">
        <v>98</v>
      </c>
      <c r="F154">
        <f>COUNT('Mammal Reptile Amph '!AC50:AC53)</f>
        <v>4</v>
      </c>
    </row>
    <row r="155" spans="1:6" ht="13.8" thickBot="1" x14ac:dyDescent="0.3"/>
    <row r="156" spans="1:6" ht="13.8" thickBot="1" x14ac:dyDescent="0.3">
      <c r="A156" s="237" t="s">
        <v>1417</v>
      </c>
      <c r="B156" s="238"/>
      <c r="C156" s="239"/>
      <c r="D156" s="239"/>
      <c r="E156" s="239"/>
      <c r="F156" s="240">
        <f>SUM(F144:F155)</f>
        <v>193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A3" sqref="A3"/>
    </sheetView>
  </sheetViews>
  <sheetFormatPr defaultRowHeight="13.2" x14ac:dyDescent="0.25"/>
  <cols>
    <col min="1" max="1" width="18.6640625" bestFit="1" customWidth="1"/>
    <col min="2" max="2" width="16.44140625" bestFit="1" customWidth="1"/>
    <col min="3" max="3" width="16" bestFit="1" customWidth="1"/>
    <col min="4" max="4" width="15.5546875" bestFit="1" customWidth="1"/>
    <col min="5" max="5" width="27.33203125" bestFit="1" customWidth="1"/>
    <col min="6" max="6" width="3.88671875" bestFit="1" customWidth="1"/>
    <col min="7" max="7" width="5.6640625" bestFit="1" customWidth="1"/>
    <col min="8" max="8" width="6.109375" bestFit="1" customWidth="1"/>
  </cols>
  <sheetData>
    <row r="2" spans="1:9" x14ac:dyDescent="0.25">
      <c r="A2" s="6" t="s">
        <v>110</v>
      </c>
      <c r="B2" s="6" t="s">
        <v>1075</v>
      </c>
      <c r="C2" s="6" t="s">
        <v>1076</v>
      </c>
      <c r="D2" s="6" t="s">
        <v>1077</v>
      </c>
      <c r="E2" s="6" t="s">
        <v>1097</v>
      </c>
      <c r="F2" s="6" t="s">
        <v>1078</v>
      </c>
      <c r="G2" s="6" t="s">
        <v>1076</v>
      </c>
      <c r="H2" s="6" t="s">
        <v>1077</v>
      </c>
      <c r="I2" s="6" t="s">
        <v>110</v>
      </c>
    </row>
    <row r="3" spans="1:9" x14ac:dyDescent="0.25">
      <c r="A3" s="4" t="s">
        <v>1025</v>
      </c>
      <c r="B3" s="248" t="s">
        <v>1061</v>
      </c>
      <c r="C3" s="248" t="s">
        <v>1045</v>
      </c>
      <c r="D3" s="248" t="s">
        <v>1017</v>
      </c>
      <c r="E3" s="248" t="s">
        <v>792</v>
      </c>
      <c r="F3">
        <v>1</v>
      </c>
      <c r="G3">
        <v>1</v>
      </c>
      <c r="H3">
        <v>1</v>
      </c>
      <c r="I3">
        <v>8</v>
      </c>
    </row>
    <row r="4" spans="1:9" x14ac:dyDescent="0.25">
      <c r="A4" s="4" t="s">
        <v>1023</v>
      </c>
      <c r="B4" s="248" t="s">
        <v>1061</v>
      </c>
      <c r="C4" s="248" t="s">
        <v>1045</v>
      </c>
      <c r="D4" s="248" t="s">
        <v>1017</v>
      </c>
      <c r="E4" s="248" t="s">
        <v>792</v>
      </c>
      <c r="F4">
        <v>1</v>
      </c>
      <c r="G4">
        <v>1</v>
      </c>
      <c r="H4">
        <v>1</v>
      </c>
      <c r="I4">
        <v>6</v>
      </c>
    </row>
    <row r="5" spans="1:9" x14ac:dyDescent="0.25">
      <c r="A5" s="4" t="s">
        <v>1029</v>
      </c>
      <c r="B5" s="248" t="s">
        <v>1061</v>
      </c>
      <c r="C5" s="248" t="s">
        <v>1045</v>
      </c>
      <c r="D5" s="248" t="s">
        <v>1017</v>
      </c>
      <c r="E5" s="248" t="s">
        <v>792</v>
      </c>
      <c r="F5">
        <v>1</v>
      </c>
      <c r="G5">
        <v>1</v>
      </c>
      <c r="H5">
        <v>1</v>
      </c>
      <c r="I5">
        <v>12</v>
      </c>
    </row>
    <row r="6" spans="1:9" x14ac:dyDescent="0.25">
      <c r="A6" s="4" t="s">
        <v>1032</v>
      </c>
      <c r="B6" s="248" t="s">
        <v>1061</v>
      </c>
      <c r="C6" s="248" t="s">
        <v>1045</v>
      </c>
      <c r="D6" s="248" t="s">
        <v>1017</v>
      </c>
      <c r="E6" s="248" t="s">
        <v>792</v>
      </c>
      <c r="F6">
        <v>1</v>
      </c>
      <c r="G6">
        <v>1</v>
      </c>
      <c r="H6">
        <v>1</v>
      </c>
      <c r="I6">
        <v>15</v>
      </c>
    </row>
    <row r="7" spans="1:9" x14ac:dyDescent="0.25">
      <c r="A7" s="4" t="s">
        <v>1038</v>
      </c>
      <c r="B7" s="248" t="s">
        <v>1061</v>
      </c>
      <c r="C7" s="248" t="s">
        <v>1045</v>
      </c>
      <c r="D7" s="248" t="s">
        <v>1033</v>
      </c>
      <c r="E7" t="s">
        <v>1043</v>
      </c>
      <c r="F7">
        <v>1</v>
      </c>
      <c r="G7">
        <v>1</v>
      </c>
      <c r="H7">
        <v>2</v>
      </c>
      <c r="I7">
        <v>5</v>
      </c>
    </row>
    <row r="8" spans="1:9" x14ac:dyDescent="0.25">
      <c r="A8" s="4" t="s">
        <v>1037</v>
      </c>
      <c r="B8" s="248" t="s">
        <v>1061</v>
      </c>
      <c r="C8" s="248" t="s">
        <v>1045</v>
      </c>
      <c r="D8" s="248" t="s">
        <v>1033</v>
      </c>
      <c r="E8" t="s">
        <v>1042</v>
      </c>
      <c r="F8">
        <v>1</v>
      </c>
      <c r="G8">
        <v>1</v>
      </c>
      <c r="H8">
        <v>2</v>
      </c>
      <c r="I8">
        <v>4</v>
      </c>
    </row>
    <row r="9" spans="1:9" x14ac:dyDescent="0.25">
      <c r="A9" s="4" t="s">
        <v>1026</v>
      </c>
      <c r="B9" s="248" t="s">
        <v>1061</v>
      </c>
      <c r="C9" s="248" t="s">
        <v>1045</v>
      </c>
      <c r="D9" s="248" t="s">
        <v>1017</v>
      </c>
      <c r="E9" s="248" t="s">
        <v>792</v>
      </c>
      <c r="F9">
        <v>1</v>
      </c>
      <c r="G9">
        <v>1</v>
      </c>
      <c r="H9">
        <v>1</v>
      </c>
      <c r="I9">
        <v>9</v>
      </c>
    </row>
    <row r="10" spans="1:9" x14ac:dyDescent="0.25">
      <c r="A10" s="4" t="s">
        <v>1028</v>
      </c>
      <c r="B10" s="248" t="s">
        <v>1061</v>
      </c>
      <c r="C10" s="248" t="s">
        <v>1045</v>
      </c>
      <c r="D10" s="248" t="s">
        <v>1017</v>
      </c>
      <c r="E10" s="248" t="s">
        <v>792</v>
      </c>
      <c r="F10">
        <v>1</v>
      </c>
      <c r="G10">
        <v>1</v>
      </c>
      <c r="H10">
        <v>1</v>
      </c>
      <c r="I10">
        <v>11</v>
      </c>
    </row>
    <row r="11" spans="1:9" x14ac:dyDescent="0.25">
      <c r="A11" s="4" t="s">
        <v>1021</v>
      </c>
      <c r="B11" s="248" t="s">
        <v>1061</v>
      </c>
      <c r="C11" s="248" t="s">
        <v>1045</v>
      </c>
      <c r="D11" s="248" t="s">
        <v>1017</v>
      </c>
      <c r="E11" s="248" t="s">
        <v>792</v>
      </c>
      <c r="F11">
        <v>1</v>
      </c>
      <c r="G11">
        <v>1</v>
      </c>
      <c r="H11">
        <v>1</v>
      </c>
      <c r="I11">
        <v>4</v>
      </c>
    </row>
    <row r="12" spans="1:9" x14ac:dyDescent="0.25">
      <c r="A12" s="4" t="s">
        <v>1031</v>
      </c>
      <c r="B12" s="248" t="s">
        <v>1061</v>
      </c>
      <c r="C12" s="248" t="s">
        <v>1045</v>
      </c>
      <c r="D12" s="248" t="s">
        <v>1017</v>
      </c>
      <c r="E12" s="248" t="s">
        <v>792</v>
      </c>
      <c r="F12">
        <v>1</v>
      </c>
      <c r="G12">
        <v>1</v>
      </c>
      <c r="H12">
        <v>1</v>
      </c>
      <c r="I12">
        <v>14</v>
      </c>
    </row>
    <row r="13" spans="1:9" x14ac:dyDescent="0.25">
      <c r="A13" s="4" t="s">
        <v>1086</v>
      </c>
      <c r="B13" s="248" t="s">
        <v>1059</v>
      </c>
      <c r="C13" s="248" t="s">
        <v>1060</v>
      </c>
      <c r="D13" s="248" t="s">
        <v>1071</v>
      </c>
      <c r="E13" t="s">
        <v>1072</v>
      </c>
      <c r="F13">
        <v>2</v>
      </c>
      <c r="G13">
        <v>1</v>
      </c>
      <c r="H13">
        <v>1</v>
      </c>
      <c r="I13">
        <v>1</v>
      </c>
    </row>
    <row r="14" spans="1:9" x14ac:dyDescent="0.25">
      <c r="A14" s="4" t="s">
        <v>1064</v>
      </c>
      <c r="B14" s="248" t="s">
        <v>1059</v>
      </c>
      <c r="C14" s="248" t="s">
        <v>1060</v>
      </c>
      <c r="D14" s="248" t="s">
        <v>1062</v>
      </c>
      <c r="E14" t="s">
        <v>1067</v>
      </c>
      <c r="F14">
        <v>2</v>
      </c>
      <c r="G14">
        <v>1</v>
      </c>
      <c r="H14">
        <v>2</v>
      </c>
      <c r="I14">
        <v>1</v>
      </c>
    </row>
    <row r="15" spans="1:9" x14ac:dyDescent="0.25">
      <c r="A15" s="4" t="s">
        <v>1036</v>
      </c>
      <c r="B15" s="248" t="s">
        <v>1061</v>
      </c>
      <c r="C15" s="248" t="s">
        <v>1045</v>
      </c>
      <c r="D15" s="248" t="s">
        <v>1033</v>
      </c>
      <c r="E15" t="s">
        <v>1041</v>
      </c>
      <c r="F15">
        <v>1</v>
      </c>
      <c r="G15">
        <v>1</v>
      </c>
      <c r="H15">
        <v>2</v>
      </c>
      <c r="I15">
        <v>3</v>
      </c>
    </row>
    <row r="16" spans="1:9" x14ac:dyDescent="0.25">
      <c r="A16" s="4" t="s">
        <v>1019</v>
      </c>
      <c r="B16" s="248" t="s">
        <v>1061</v>
      </c>
      <c r="C16" s="248" t="s">
        <v>1045</v>
      </c>
      <c r="D16" s="248" t="s">
        <v>1017</v>
      </c>
      <c r="E16" s="248" t="s">
        <v>792</v>
      </c>
      <c r="F16">
        <v>1</v>
      </c>
      <c r="G16">
        <v>1</v>
      </c>
      <c r="H16">
        <v>1</v>
      </c>
      <c r="I16">
        <v>2</v>
      </c>
    </row>
    <row r="17" spans="1:9" x14ac:dyDescent="0.25">
      <c r="A17" s="4" t="s">
        <v>1088</v>
      </c>
      <c r="B17" s="248" t="s">
        <v>1061</v>
      </c>
      <c r="C17" s="248" t="s">
        <v>1046</v>
      </c>
      <c r="D17" s="248" t="s">
        <v>1050</v>
      </c>
      <c r="E17" t="s">
        <v>1056</v>
      </c>
      <c r="F17">
        <v>1</v>
      </c>
      <c r="G17">
        <v>2</v>
      </c>
      <c r="H17">
        <v>4</v>
      </c>
      <c r="I17">
        <v>1</v>
      </c>
    </row>
    <row r="18" spans="1:9" x14ac:dyDescent="0.25">
      <c r="A18" s="4" t="s">
        <v>1024</v>
      </c>
      <c r="B18" s="248" t="s">
        <v>1061</v>
      </c>
      <c r="C18" s="248" t="s">
        <v>1045</v>
      </c>
      <c r="D18" s="248" t="s">
        <v>1017</v>
      </c>
      <c r="E18" s="248" t="s">
        <v>792</v>
      </c>
      <c r="F18">
        <v>1</v>
      </c>
      <c r="G18">
        <v>1</v>
      </c>
      <c r="H18">
        <v>1</v>
      </c>
      <c r="I18">
        <v>7</v>
      </c>
    </row>
    <row r="19" spans="1:9" x14ac:dyDescent="0.25">
      <c r="A19" s="4" t="s">
        <v>1083</v>
      </c>
      <c r="B19" s="248" t="s">
        <v>1061</v>
      </c>
      <c r="C19" s="248" t="s">
        <v>1046</v>
      </c>
      <c r="D19" s="248" t="s">
        <v>1047</v>
      </c>
      <c r="E19" t="s">
        <v>1053</v>
      </c>
      <c r="F19">
        <v>1</v>
      </c>
      <c r="G19">
        <v>2</v>
      </c>
      <c r="H19">
        <v>1</v>
      </c>
      <c r="I19">
        <v>1</v>
      </c>
    </row>
    <row r="20" spans="1:9" x14ac:dyDescent="0.25">
      <c r="A20" s="4" t="s">
        <v>1063</v>
      </c>
      <c r="B20" s="248" t="s">
        <v>1059</v>
      </c>
      <c r="C20" s="248" t="s">
        <v>1060</v>
      </c>
      <c r="D20" s="248" t="s">
        <v>1062</v>
      </c>
      <c r="E20" t="s">
        <v>1066</v>
      </c>
      <c r="F20">
        <v>2</v>
      </c>
      <c r="G20">
        <v>1</v>
      </c>
      <c r="H20">
        <v>1</v>
      </c>
      <c r="I20">
        <v>1</v>
      </c>
    </row>
    <row r="21" spans="1:9" x14ac:dyDescent="0.25">
      <c r="A21" s="4" t="s">
        <v>1089</v>
      </c>
      <c r="B21" s="248" t="s">
        <v>1061</v>
      </c>
      <c r="C21" s="248" t="s">
        <v>1046</v>
      </c>
      <c r="D21" s="248" t="s">
        <v>1052</v>
      </c>
      <c r="E21" t="s">
        <v>1058</v>
      </c>
      <c r="F21">
        <v>1</v>
      </c>
      <c r="G21">
        <v>2</v>
      </c>
      <c r="H21">
        <v>6</v>
      </c>
      <c r="I21">
        <v>1</v>
      </c>
    </row>
    <row r="22" spans="1:9" x14ac:dyDescent="0.25">
      <c r="A22" s="4" t="s">
        <v>1030</v>
      </c>
      <c r="B22" s="248" t="s">
        <v>1061</v>
      </c>
      <c r="C22" s="248" t="s">
        <v>1045</v>
      </c>
      <c r="D22" s="248" t="s">
        <v>1017</v>
      </c>
      <c r="E22" s="248" t="s">
        <v>792</v>
      </c>
      <c r="F22">
        <v>1</v>
      </c>
      <c r="G22">
        <v>1</v>
      </c>
      <c r="H22">
        <v>1</v>
      </c>
      <c r="I22">
        <v>13</v>
      </c>
    </row>
    <row r="23" spans="1:9" x14ac:dyDescent="0.25">
      <c r="A23" s="4" t="s">
        <v>1065</v>
      </c>
      <c r="B23" s="248" t="s">
        <v>1059</v>
      </c>
      <c r="C23" s="248" t="s">
        <v>1060</v>
      </c>
      <c r="D23" s="248" t="s">
        <v>1062</v>
      </c>
      <c r="E23" t="s">
        <v>1068</v>
      </c>
      <c r="F23">
        <v>2</v>
      </c>
      <c r="G23">
        <v>1</v>
      </c>
      <c r="H23">
        <v>3</v>
      </c>
      <c r="I23">
        <v>1</v>
      </c>
    </row>
    <row r="24" spans="1:9" x14ac:dyDescent="0.25">
      <c r="A24" s="4" t="s">
        <v>1085</v>
      </c>
      <c r="B24" s="248" t="s">
        <v>1061</v>
      </c>
      <c r="C24" s="248" t="s">
        <v>1046</v>
      </c>
      <c r="D24" s="248" t="s">
        <v>1051</v>
      </c>
      <c r="E24" t="s">
        <v>1057</v>
      </c>
      <c r="F24">
        <v>1</v>
      </c>
      <c r="G24">
        <v>2</v>
      </c>
      <c r="H24">
        <v>5</v>
      </c>
      <c r="I24">
        <v>1</v>
      </c>
    </row>
    <row r="25" spans="1:9" x14ac:dyDescent="0.25">
      <c r="A25" s="4" t="s">
        <v>1022</v>
      </c>
      <c r="B25" s="248" t="s">
        <v>1061</v>
      </c>
      <c r="C25" s="248" t="s">
        <v>1045</v>
      </c>
      <c r="D25" s="248" t="s">
        <v>1017</v>
      </c>
      <c r="E25" s="248" t="s">
        <v>792</v>
      </c>
      <c r="F25">
        <v>1</v>
      </c>
      <c r="G25">
        <v>1</v>
      </c>
      <c r="H25">
        <v>1</v>
      </c>
      <c r="I25">
        <v>5</v>
      </c>
    </row>
    <row r="26" spans="1:9" x14ac:dyDescent="0.25">
      <c r="A26" s="4" t="s">
        <v>1090</v>
      </c>
      <c r="B26" s="248" t="s">
        <v>1061</v>
      </c>
      <c r="C26" s="248" t="s">
        <v>1046</v>
      </c>
      <c r="D26" s="248" t="s">
        <v>1049</v>
      </c>
      <c r="E26" t="s">
        <v>1055</v>
      </c>
      <c r="F26">
        <v>1</v>
      </c>
      <c r="G26">
        <v>2</v>
      </c>
      <c r="H26">
        <v>3</v>
      </c>
      <c r="I26">
        <v>1</v>
      </c>
    </row>
    <row r="27" spans="1:9" x14ac:dyDescent="0.25">
      <c r="A27" s="4" t="s">
        <v>1034</v>
      </c>
      <c r="B27" s="248" t="s">
        <v>1061</v>
      </c>
      <c r="C27" s="248" t="s">
        <v>1045</v>
      </c>
      <c r="D27" s="248" t="s">
        <v>1033</v>
      </c>
      <c r="E27" t="s">
        <v>1099</v>
      </c>
      <c r="F27">
        <v>1</v>
      </c>
      <c r="G27">
        <v>1</v>
      </c>
      <c r="H27">
        <v>2</v>
      </c>
      <c r="I27">
        <v>1</v>
      </c>
    </row>
    <row r="28" spans="1:9" x14ac:dyDescent="0.25">
      <c r="A28" s="4" t="s">
        <v>1018</v>
      </c>
      <c r="B28" s="248" t="s">
        <v>1061</v>
      </c>
      <c r="C28" s="248" t="s">
        <v>1045</v>
      </c>
      <c r="D28" s="248" t="s">
        <v>1017</v>
      </c>
      <c r="E28" s="248" t="s">
        <v>792</v>
      </c>
      <c r="F28">
        <v>1</v>
      </c>
      <c r="G28">
        <v>1</v>
      </c>
      <c r="H28">
        <v>1</v>
      </c>
      <c r="I28">
        <v>1</v>
      </c>
    </row>
    <row r="29" spans="1:9" x14ac:dyDescent="0.25">
      <c r="A29" s="4" t="s">
        <v>1093</v>
      </c>
      <c r="B29" s="248" t="s">
        <v>1059</v>
      </c>
      <c r="C29" s="248" t="s">
        <v>1073</v>
      </c>
      <c r="D29" s="248" t="s">
        <v>1092</v>
      </c>
      <c r="E29" t="s">
        <v>1074</v>
      </c>
      <c r="F29">
        <v>2</v>
      </c>
      <c r="G29">
        <v>2</v>
      </c>
      <c r="H29">
        <v>1</v>
      </c>
      <c r="I29">
        <v>1</v>
      </c>
    </row>
    <row r="30" spans="1:9" x14ac:dyDescent="0.25">
      <c r="A30" s="4" t="s">
        <v>1035</v>
      </c>
      <c r="B30" s="248" t="s">
        <v>1061</v>
      </c>
      <c r="C30" s="248" t="s">
        <v>1045</v>
      </c>
      <c r="D30" s="248" t="s">
        <v>1033</v>
      </c>
      <c r="E30" t="s">
        <v>1040</v>
      </c>
      <c r="F30">
        <v>1</v>
      </c>
      <c r="G30">
        <v>1</v>
      </c>
      <c r="H30">
        <v>2</v>
      </c>
      <c r="I30">
        <v>2</v>
      </c>
    </row>
    <row r="31" spans="1:9" x14ac:dyDescent="0.25">
      <c r="A31" s="4" t="s">
        <v>1027</v>
      </c>
      <c r="B31" s="248" t="s">
        <v>1061</v>
      </c>
      <c r="C31" s="248" t="s">
        <v>1045</v>
      </c>
      <c r="D31" s="248" t="s">
        <v>1017</v>
      </c>
      <c r="E31" s="248" t="s">
        <v>792</v>
      </c>
      <c r="F31">
        <v>1</v>
      </c>
      <c r="G31">
        <v>1</v>
      </c>
      <c r="H31">
        <v>1</v>
      </c>
      <c r="I31">
        <v>10</v>
      </c>
    </row>
    <row r="32" spans="1:9" x14ac:dyDescent="0.25">
      <c r="A32" s="4" t="s">
        <v>1084</v>
      </c>
      <c r="B32" s="248" t="s">
        <v>1061</v>
      </c>
      <c r="C32" s="248" t="s">
        <v>1045</v>
      </c>
      <c r="D32" s="248" t="s">
        <v>1044</v>
      </c>
      <c r="E32" t="s">
        <v>845</v>
      </c>
      <c r="F32">
        <v>1</v>
      </c>
      <c r="G32">
        <v>1</v>
      </c>
      <c r="H32">
        <v>3</v>
      </c>
      <c r="I32">
        <v>1</v>
      </c>
    </row>
    <row r="33" spans="1:9" x14ac:dyDescent="0.25">
      <c r="A33" s="4" t="s">
        <v>1020</v>
      </c>
      <c r="B33" s="248" t="s">
        <v>1061</v>
      </c>
      <c r="C33" s="248" t="s">
        <v>1045</v>
      </c>
      <c r="D33" s="248" t="s">
        <v>1017</v>
      </c>
      <c r="E33" s="248" t="s">
        <v>792</v>
      </c>
      <c r="F33">
        <v>1</v>
      </c>
      <c r="G33">
        <v>1</v>
      </c>
      <c r="H33">
        <v>1</v>
      </c>
      <c r="I33">
        <v>3</v>
      </c>
    </row>
    <row r="34" spans="1:9" x14ac:dyDescent="0.25">
      <c r="A34" s="4" t="s">
        <v>1087</v>
      </c>
      <c r="B34" s="248" t="s">
        <v>1059</v>
      </c>
      <c r="C34" s="248" t="s">
        <v>1060</v>
      </c>
      <c r="D34" s="248" t="s">
        <v>1069</v>
      </c>
      <c r="E34" t="s">
        <v>1070</v>
      </c>
      <c r="F34">
        <v>2</v>
      </c>
      <c r="G34">
        <v>1</v>
      </c>
      <c r="H34">
        <v>1</v>
      </c>
      <c r="I34">
        <v>1</v>
      </c>
    </row>
    <row r="35" spans="1:9" x14ac:dyDescent="0.25">
      <c r="A35" s="4" t="s">
        <v>1091</v>
      </c>
      <c r="B35" s="248" t="s">
        <v>1061</v>
      </c>
      <c r="C35" s="248" t="s">
        <v>1046</v>
      </c>
      <c r="D35" s="248" t="s">
        <v>1048</v>
      </c>
      <c r="E35" t="s">
        <v>1054</v>
      </c>
      <c r="F35">
        <v>1</v>
      </c>
      <c r="G35">
        <v>2</v>
      </c>
      <c r="H35">
        <v>2</v>
      </c>
      <c r="I35">
        <v>1</v>
      </c>
    </row>
    <row r="36" spans="1:9" x14ac:dyDescent="0.25">
      <c r="A36" s="4" t="s">
        <v>1094</v>
      </c>
      <c r="B36" s="248" t="s">
        <v>1095</v>
      </c>
    </row>
    <row r="39" spans="1:9" x14ac:dyDescent="0.25">
      <c r="A39" s="4" t="s">
        <v>1117</v>
      </c>
      <c r="F39" s="284" t="s">
        <v>1118</v>
      </c>
      <c r="G39" s="284"/>
      <c r="H39" s="284"/>
      <c r="I39" s="284"/>
    </row>
    <row r="40" spans="1:9" x14ac:dyDescent="0.25">
      <c r="F40" s="284"/>
      <c r="G40" s="284"/>
      <c r="H40" s="284"/>
      <c r="I40" s="284"/>
    </row>
    <row r="41" spans="1:9" x14ac:dyDescent="0.25">
      <c r="F41" s="284"/>
      <c r="G41" s="284"/>
      <c r="H41" s="284"/>
      <c r="I41" s="284"/>
    </row>
    <row r="42" spans="1:9" x14ac:dyDescent="0.25">
      <c r="F42" s="284"/>
      <c r="G42" s="284"/>
      <c r="H42" s="284"/>
      <c r="I42" s="284"/>
    </row>
    <row r="43" spans="1:9" x14ac:dyDescent="0.25">
      <c r="F43" s="284"/>
      <c r="G43" s="284"/>
      <c r="H43" s="284"/>
      <c r="I43" s="284"/>
    </row>
  </sheetData>
  <mergeCells count="1">
    <mergeCell ref="F39:I43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6"/>
  <sheetViews>
    <sheetView zoomScaleNormal="100" workbookViewId="0">
      <pane ySplit="12" topLeftCell="A22" activePane="bottomLeft" state="frozen"/>
      <selection pane="bottomLeft" activeCell="AC29" sqref="AC29"/>
    </sheetView>
  </sheetViews>
  <sheetFormatPr defaultRowHeight="13.2" x14ac:dyDescent="0.25"/>
  <cols>
    <col min="1" max="1" width="2.33203125" bestFit="1" customWidth="1"/>
    <col min="2" max="2" width="1" customWidth="1"/>
    <col min="3" max="3" width="23.88671875" style="12" customWidth="1"/>
    <col min="4" max="4" width="21.5546875" style="13" customWidth="1"/>
    <col min="5" max="5" width="9.109375" style="12" customWidth="1"/>
    <col min="6" max="6" width="0.88671875" style="3" customWidth="1"/>
    <col min="7" max="7" width="3.33203125" style="1" customWidth="1"/>
    <col min="8" max="8" width="3.44140625" customWidth="1"/>
    <col min="9" max="9" width="3" style="7" customWidth="1"/>
    <col min="10" max="10" width="0.88671875" style="7" customWidth="1"/>
    <col min="11" max="22" width="2" style="7" customWidth="1"/>
    <col min="23" max="23" width="1" style="7" customWidth="1"/>
    <col min="24" max="24" width="8.5546875" style="168" customWidth="1"/>
    <col min="25" max="25" width="15.6640625" style="8" customWidth="1"/>
    <col min="26" max="26" width="18" style="107" customWidth="1"/>
    <col min="27" max="27" width="1" style="8" customWidth="1"/>
    <col min="28" max="28" width="10.109375" style="110" customWidth="1"/>
    <col min="29" max="29" width="12.88671875" style="86" customWidth="1"/>
    <col min="30" max="30" width="6.33203125" style="8" customWidth="1"/>
    <col min="31" max="31" width="7" style="100" customWidth="1"/>
    <col min="32" max="32" width="4.6640625" style="2" bestFit="1" customWidth="1"/>
  </cols>
  <sheetData>
    <row r="1" spans="1:33" ht="15.6" x14ac:dyDescent="0.25">
      <c r="A1" s="37" t="s">
        <v>279</v>
      </c>
      <c r="B1" s="22"/>
      <c r="C1" s="38"/>
      <c r="D1" s="39"/>
      <c r="E1" s="104"/>
      <c r="F1" s="40"/>
      <c r="G1" s="20"/>
      <c r="H1" s="22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24"/>
      <c r="Y1" s="82"/>
      <c r="Z1" s="41" t="str">
        <f>'Index - Family Tribe'!E1</f>
        <v>2021 Checklist</v>
      </c>
      <c r="AA1" s="82"/>
      <c r="AB1" s="122"/>
      <c r="AC1" s="84"/>
      <c r="AD1" s="83"/>
      <c r="AE1" s="85"/>
      <c r="AF1" s="21"/>
      <c r="AG1" s="21"/>
    </row>
    <row r="2" spans="1:33" ht="15.6" x14ac:dyDescent="0.25">
      <c r="A2" s="37"/>
      <c r="B2" s="22"/>
      <c r="C2" s="104" t="s">
        <v>400</v>
      </c>
      <c r="D2" s="39"/>
      <c r="E2" s="104"/>
      <c r="F2" s="40"/>
      <c r="G2" s="20"/>
      <c r="H2" s="2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Y2" s="82"/>
      <c r="Z2" s="53" t="s">
        <v>1450</v>
      </c>
      <c r="AA2" s="82"/>
      <c r="AB2" s="122"/>
      <c r="AC2" s="84"/>
      <c r="AD2" s="83"/>
      <c r="AE2" s="85"/>
      <c r="AF2" s="21"/>
      <c r="AG2" s="21"/>
    </row>
    <row r="3" spans="1:33" ht="12.75" customHeight="1" x14ac:dyDescent="0.25">
      <c r="A3" s="37"/>
      <c r="B3" s="22"/>
      <c r="C3" s="104"/>
      <c r="D3" s="39"/>
      <c r="E3" s="104"/>
      <c r="F3" s="40"/>
      <c r="G3" s="20"/>
      <c r="H3" s="2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24"/>
      <c r="Y3" s="82"/>
      <c r="Z3" s="106"/>
      <c r="AA3" s="82"/>
      <c r="AB3" s="122"/>
      <c r="AC3" s="84"/>
      <c r="AD3" s="83"/>
      <c r="AE3" s="85"/>
      <c r="AF3" s="21"/>
      <c r="AG3" s="21"/>
    </row>
    <row r="4" spans="1:33" ht="25.5" customHeight="1" x14ac:dyDescent="0.25">
      <c r="A4" s="37"/>
      <c r="B4" s="22"/>
      <c r="C4" s="256" t="s">
        <v>1783</v>
      </c>
      <c r="D4" s="39"/>
      <c r="E4" s="104"/>
      <c r="F4" s="40"/>
      <c r="G4" s="20"/>
      <c r="H4" s="22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69" t="s">
        <v>766</v>
      </c>
      <c r="Y4" s="170"/>
      <c r="Z4" s="106"/>
      <c r="AA4" s="82"/>
      <c r="AB4" s="122"/>
      <c r="AC4" s="84"/>
      <c r="AD4" s="83"/>
      <c r="AE4" s="85"/>
      <c r="AF4" s="21"/>
      <c r="AG4" s="21"/>
    </row>
    <row r="5" spans="1:33" ht="12.75" customHeight="1" x14ac:dyDescent="0.25">
      <c r="A5" s="22"/>
      <c r="B5" s="22"/>
      <c r="F5" s="23"/>
      <c r="G5" s="40" t="s">
        <v>275</v>
      </c>
      <c r="H5" s="43"/>
      <c r="I5" s="43"/>
      <c r="J5" s="18"/>
      <c r="K5" s="18"/>
      <c r="L5" s="21"/>
      <c r="M5" s="21"/>
      <c r="N5" s="21" t="s">
        <v>269</v>
      </c>
      <c r="O5" s="21" t="s">
        <v>270</v>
      </c>
      <c r="P5" s="21" t="s">
        <v>271</v>
      </c>
      <c r="Q5" s="21"/>
      <c r="R5" s="21"/>
      <c r="S5" s="21"/>
      <c r="T5" s="21"/>
      <c r="U5" s="21"/>
      <c r="V5" s="21"/>
      <c r="W5" s="18"/>
      <c r="X5" s="169" t="s">
        <v>769</v>
      </c>
      <c r="Y5" s="170" t="s">
        <v>764</v>
      </c>
      <c r="Z5" s="99"/>
      <c r="AA5" s="24"/>
      <c r="AB5" s="112"/>
      <c r="AD5" s="24"/>
      <c r="AE5" s="87"/>
      <c r="AF5" s="21"/>
      <c r="AG5" s="22"/>
    </row>
    <row r="6" spans="1:33" ht="12.75" customHeight="1" x14ac:dyDescent="0.25">
      <c r="A6" s="22"/>
      <c r="B6" s="37"/>
      <c r="C6" s="37"/>
      <c r="D6" s="44"/>
      <c r="E6" s="37"/>
      <c r="F6" s="23"/>
      <c r="G6" s="40" t="s">
        <v>283</v>
      </c>
      <c r="H6" s="43"/>
      <c r="I6" s="43"/>
      <c r="J6" s="19"/>
      <c r="K6" s="18"/>
      <c r="L6" s="21"/>
      <c r="M6" s="21"/>
      <c r="N6" s="21" t="s">
        <v>254</v>
      </c>
      <c r="O6" s="21" t="s">
        <v>270</v>
      </c>
      <c r="P6" s="21" t="s">
        <v>272</v>
      </c>
      <c r="Q6" s="21"/>
      <c r="R6" s="21"/>
      <c r="S6" s="21"/>
      <c r="T6" s="21"/>
      <c r="U6" s="21"/>
      <c r="V6" s="21"/>
      <c r="W6" s="19"/>
      <c r="X6" s="169" t="s">
        <v>770</v>
      </c>
      <c r="Y6" s="169" t="s">
        <v>768</v>
      </c>
      <c r="Z6" s="99"/>
      <c r="AA6" s="24"/>
      <c r="AB6" s="112"/>
      <c r="AD6" s="24"/>
      <c r="AE6" s="87"/>
      <c r="AF6" s="21"/>
      <c r="AG6" s="22"/>
    </row>
    <row r="7" spans="1:33" ht="12.75" customHeight="1" x14ac:dyDescent="0.25">
      <c r="A7" s="11"/>
      <c r="B7" s="11"/>
      <c r="C7" s="11"/>
      <c r="F7" s="23"/>
      <c r="G7" s="40" t="s">
        <v>276</v>
      </c>
      <c r="H7" s="43"/>
      <c r="I7" s="43"/>
      <c r="J7" s="17"/>
      <c r="K7" s="18"/>
      <c r="L7" s="21"/>
      <c r="M7" s="21"/>
      <c r="N7" s="21" t="s">
        <v>260</v>
      </c>
      <c r="O7" s="21" t="s">
        <v>270</v>
      </c>
      <c r="P7" s="21" t="s">
        <v>273</v>
      </c>
      <c r="Q7" s="21"/>
      <c r="R7" s="21"/>
      <c r="S7" s="21"/>
      <c r="T7" s="21"/>
      <c r="U7" s="21"/>
      <c r="V7" s="21"/>
      <c r="W7" s="17"/>
      <c r="X7" s="169" t="s">
        <v>767</v>
      </c>
      <c r="Y7" s="171" t="s">
        <v>762</v>
      </c>
      <c r="Z7" s="99"/>
      <c r="AA7" s="24"/>
      <c r="AB7" s="112"/>
      <c r="AD7" s="89"/>
      <c r="AE7" s="277" t="s">
        <v>251</v>
      </c>
      <c r="AF7" s="21"/>
      <c r="AG7" s="22"/>
    </row>
    <row r="8" spans="1:33" x14ac:dyDescent="0.25">
      <c r="A8" s="11"/>
      <c r="B8" s="11"/>
      <c r="C8" s="11"/>
      <c r="D8" s="32"/>
      <c r="E8" s="14"/>
      <c r="F8" s="19"/>
      <c r="G8" s="19"/>
      <c r="H8" s="22"/>
      <c r="I8" s="18"/>
      <c r="J8" s="21"/>
      <c r="K8" s="21"/>
      <c r="L8" s="21"/>
      <c r="M8" s="21"/>
      <c r="N8" s="21" t="s">
        <v>263</v>
      </c>
      <c r="O8" s="21" t="s">
        <v>270</v>
      </c>
      <c r="P8" s="21" t="s">
        <v>274</v>
      </c>
      <c r="Q8" s="21"/>
      <c r="R8" s="21"/>
      <c r="S8" s="21"/>
      <c r="T8" s="21"/>
      <c r="U8" s="21"/>
      <c r="V8" s="21"/>
      <c r="W8" s="18"/>
      <c r="X8" s="169" t="s">
        <v>765</v>
      </c>
      <c r="Y8" s="169" t="s">
        <v>763</v>
      </c>
      <c r="AA8" s="90"/>
      <c r="AB8" s="108"/>
      <c r="AC8" s="91"/>
      <c r="AD8" s="277" t="s">
        <v>298</v>
      </c>
      <c r="AE8" s="277"/>
      <c r="AF8" s="19"/>
      <c r="AG8" s="22"/>
    </row>
    <row r="9" spans="1:33" x14ac:dyDescent="0.25">
      <c r="C9" s="21"/>
      <c r="D9" s="32"/>
      <c r="E9" s="14"/>
      <c r="F9" s="19"/>
      <c r="G9" s="19"/>
      <c r="H9" s="22"/>
      <c r="I9" s="18"/>
      <c r="J9" s="1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18"/>
      <c r="X9" s="124"/>
      <c r="Y9" s="24"/>
      <c r="Z9" s="108"/>
      <c r="AA9" s="90"/>
      <c r="AB9" s="108"/>
      <c r="AC9" s="91"/>
      <c r="AD9" s="277"/>
      <c r="AE9" s="277"/>
      <c r="AF9" s="19"/>
      <c r="AG9" s="22"/>
    </row>
    <row r="10" spans="1:33" x14ac:dyDescent="0.25">
      <c r="A10" s="22"/>
      <c r="B10" s="22"/>
      <c r="D10" s="32"/>
      <c r="E10" s="275" t="s">
        <v>459</v>
      </c>
      <c r="F10" s="50"/>
      <c r="G10" s="274" t="s">
        <v>268</v>
      </c>
      <c r="H10" s="274"/>
      <c r="I10" s="274"/>
      <c r="J10" s="45"/>
      <c r="K10" s="274" t="s">
        <v>266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45"/>
      <c r="X10" s="276" t="s">
        <v>751</v>
      </c>
      <c r="Y10" s="24"/>
      <c r="Z10" s="99"/>
      <c r="AA10" s="24"/>
      <c r="AB10" s="108"/>
      <c r="AC10" s="91"/>
      <c r="AD10" s="277"/>
      <c r="AE10" s="277"/>
      <c r="AF10" s="19"/>
      <c r="AG10" s="22"/>
    </row>
    <row r="11" spans="1:33" s="134" customFormat="1" ht="12.75" customHeight="1" x14ac:dyDescent="0.25">
      <c r="A11" s="133" t="s">
        <v>253</v>
      </c>
      <c r="C11" s="135" t="s">
        <v>108</v>
      </c>
      <c r="D11" s="136" t="s">
        <v>109</v>
      </c>
      <c r="E11" s="275"/>
      <c r="F11" s="137"/>
      <c r="G11" s="138" t="s">
        <v>280</v>
      </c>
      <c r="H11" s="138" t="s">
        <v>281</v>
      </c>
      <c r="I11" s="139" t="s">
        <v>282</v>
      </c>
      <c r="J11" s="140"/>
      <c r="K11" s="141" t="s">
        <v>259</v>
      </c>
      <c r="L11" s="141" t="s">
        <v>260</v>
      </c>
      <c r="M11" s="141" t="s">
        <v>261</v>
      </c>
      <c r="N11" s="141" t="s">
        <v>262</v>
      </c>
      <c r="O11" s="141" t="s">
        <v>261</v>
      </c>
      <c r="P11" s="141" t="s">
        <v>259</v>
      </c>
      <c r="Q11" s="141" t="s">
        <v>259</v>
      </c>
      <c r="R11" s="141" t="s">
        <v>262</v>
      </c>
      <c r="S11" s="141" t="s">
        <v>263</v>
      </c>
      <c r="T11" s="141" t="s">
        <v>255</v>
      </c>
      <c r="U11" s="141" t="s">
        <v>264</v>
      </c>
      <c r="V11" s="141" t="s">
        <v>265</v>
      </c>
      <c r="W11" s="142"/>
      <c r="X11" s="276"/>
      <c r="Y11" s="147" t="s">
        <v>267</v>
      </c>
      <c r="Z11" s="143" t="s">
        <v>397</v>
      </c>
      <c r="AA11" s="145"/>
      <c r="AB11" s="143" t="s">
        <v>110</v>
      </c>
      <c r="AC11" s="144" t="s">
        <v>286</v>
      </c>
      <c r="AD11" s="277"/>
      <c r="AE11" s="277"/>
      <c r="AF11" s="146"/>
    </row>
    <row r="12" spans="1:33" s="22" customFormat="1" ht="8.25" customHeight="1" x14ac:dyDescent="0.25">
      <c r="A12" s="19"/>
      <c r="C12" s="14"/>
      <c r="D12" s="32"/>
      <c r="E12" s="14"/>
      <c r="F12" s="19"/>
      <c r="G12" s="15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24"/>
      <c r="Y12" s="90"/>
      <c r="Z12" s="108"/>
      <c r="AA12" s="90"/>
      <c r="AB12" s="108"/>
      <c r="AC12" s="91"/>
      <c r="AD12" s="24"/>
      <c r="AE12" s="87"/>
      <c r="AF12" s="19"/>
    </row>
    <row r="13" spans="1:33" s="22" customFormat="1" x14ac:dyDescent="0.2">
      <c r="A13" s="46"/>
      <c r="B13" s="145"/>
      <c r="C13" s="148" t="s">
        <v>395</v>
      </c>
      <c r="D13" s="36"/>
      <c r="E13" s="30"/>
      <c r="F13" s="145"/>
      <c r="G13" s="63"/>
      <c r="H13" s="6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28"/>
      <c r="X13" s="165"/>
      <c r="Y13" s="92"/>
      <c r="Z13" s="109"/>
      <c r="AA13" s="145"/>
      <c r="AB13" s="109"/>
      <c r="AC13" s="119"/>
      <c r="AD13" s="82">
        <v>0</v>
      </c>
      <c r="AE13" s="87">
        <v>0</v>
      </c>
      <c r="AF13" s="19"/>
    </row>
    <row r="14" spans="1:33" s="52" customFormat="1" x14ac:dyDescent="0.2">
      <c r="A14" s="51"/>
      <c r="B14" s="145"/>
      <c r="C14" s="113" t="s">
        <v>1706</v>
      </c>
      <c r="D14" s="114" t="s">
        <v>315</v>
      </c>
      <c r="E14" s="113" t="s">
        <v>460</v>
      </c>
      <c r="F14" s="145"/>
      <c r="G14" s="51"/>
      <c r="H14" s="51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15"/>
      <c r="Z14" s="116"/>
      <c r="AA14" s="145"/>
      <c r="AB14" s="116" t="s">
        <v>316</v>
      </c>
      <c r="AC14" s="117"/>
      <c r="AD14" s="95">
        <v>1</v>
      </c>
      <c r="AE14" s="96">
        <v>1</v>
      </c>
      <c r="AF14" s="50"/>
    </row>
    <row r="15" spans="1:33" s="52" customFormat="1" x14ac:dyDescent="0.2">
      <c r="A15" s="51"/>
      <c r="B15" s="145"/>
      <c r="C15" s="113" t="s">
        <v>1707</v>
      </c>
      <c r="D15" s="114" t="s">
        <v>317</v>
      </c>
      <c r="E15" s="113" t="s">
        <v>460</v>
      </c>
      <c r="F15" s="145"/>
      <c r="G15" s="51"/>
      <c r="H15" s="5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15"/>
      <c r="Z15" s="116"/>
      <c r="AA15" s="145"/>
      <c r="AB15" s="116" t="s">
        <v>316</v>
      </c>
      <c r="AC15" s="117"/>
      <c r="AD15" s="95">
        <v>1</v>
      </c>
      <c r="AE15" s="96">
        <v>2</v>
      </c>
      <c r="AF15" s="50"/>
    </row>
    <row r="16" spans="1:33" s="52" customFormat="1" x14ac:dyDescent="0.2">
      <c r="A16" s="51"/>
      <c r="B16" s="145"/>
      <c r="C16" s="113" t="s">
        <v>1708</v>
      </c>
      <c r="D16" s="114" t="s">
        <v>318</v>
      </c>
      <c r="E16" s="113" t="s">
        <v>461</v>
      </c>
      <c r="F16" s="145"/>
      <c r="G16" s="51"/>
      <c r="H16" s="5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15"/>
      <c r="Z16" s="116"/>
      <c r="AA16" s="145"/>
      <c r="AB16" s="116" t="s">
        <v>319</v>
      </c>
      <c r="AC16" s="117"/>
      <c r="AD16" s="95">
        <v>2</v>
      </c>
      <c r="AE16" s="96">
        <v>1</v>
      </c>
      <c r="AF16" s="50"/>
    </row>
    <row r="17" spans="1:32" s="52" customFormat="1" x14ac:dyDescent="0.2">
      <c r="A17" s="46"/>
      <c r="B17" s="145"/>
      <c r="C17" s="113" t="s">
        <v>1709</v>
      </c>
      <c r="D17" s="114" t="s">
        <v>320</v>
      </c>
      <c r="E17" s="113" t="s">
        <v>461</v>
      </c>
      <c r="F17" s="145"/>
      <c r="G17" s="51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28"/>
      <c r="X17" s="165"/>
      <c r="Y17" s="92"/>
      <c r="Z17" s="116"/>
      <c r="AA17" s="145"/>
      <c r="AB17" s="116" t="s">
        <v>319</v>
      </c>
      <c r="AC17" s="117"/>
      <c r="AD17" s="95">
        <v>2</v>
      </c>
      <c r="AE17" s="96">
        <v>2</v>
      </c>
      <c r="AF17" s="50"/>
    </row>
    <row r="18" spans="1:32" s="52" customFormat="1" ht="20.399999999999999" x14ac:dyDescent="0.2">
      <c r="A18" s="51"/>
      <c r="B18" s="145"/>
      <c r="C18" s="113" t="s">
        <v>1710</v>
      </c>
      <c r="D18" s="114" t="s">
        <v>321</v>
      </c>
      <c r="E18" s="113" t="s">
        <v>466</v>
      </c>
      <c r="F18" s="145"/>
      <c r="G18" s="51"/>
      <c r="H18" s="51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15"/>
      <c r="Z18" s="116"/>
      <c r="AA18" s="145"/>
      <c r="AB18" s="116" t="s">
        <v>322</v>
      </c>
      <c r="AC18" s="117"/>
      <c r="AD18" s="95">
        <v>3</v>
      </c>
      <c r="AE18" s="96">
        <v>1</v>
      </c>
      <c r="AF18" s="50"/>
    </row>
    <row r="19" spans="1:32" s="52" customFormat="1" x14ac:dyDescent="0.2">
      <c r="A19" s="51"/>
      <c r="B19" s="145"/>
      <c r="C19" s="113" t="s">
        <v>1711</v>
      </c>
      <c r="D19" s="114" t="s">
        <v>323</v>
      </c>
      <c r="E19" s="113" t="s">
        <v>460</v>
      </c>
      <c r="F19" s="145"/>
      <c r="G19" s="51"/>
      <c r="H19" s="5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15"/>
      <c r="Z19" s="116"/>
      <c r="AA19" s="145"/>
      <c r="AB19" s="116" t="s">
        <v>322</v>
      </c>
      <c r="AC19" s="117"/>
      <c r="AD19" s="95">
        <v>3</v>
      </c>
      <c r="AE19" s="96">
        <v>2</v>
      </c>
      <c r="AF19" s="50"/>
    </row>
    <row r="20" spans="1:32" s="52" customFormat="1" x14ac:dyDescent="0.2">
      <c r="A20" s="51"/>
      <c r="B20" s="145"/>
      <c r="C20" s="113" t="s">
        <v>1712</v>
      </c>
      <c r="D20" s="114" t="s">
        <v>324</v>
      </c>
      <c r="E20" s="113" t="s">
        <v>460</v>
      </c>
      <c r="F20" s="145"/>
      <c r="G20" s="51"/>
      <c r="H20" s="5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15"/>
      <c r="Z20" s="116"/>
      <c r="AA20" s="145"/>
      <c r="AB20" s="116" t="s">
        <v>322</v>
      </c>
      <c r="AC20" s="117"/>
      <c r="AD20" s="95">
        <v>3</v>
      </c>
      <c r="AE20" s="96">
        <v>3</v>
      </c>
      <c r="AF20" s="50"/>
    </row>
    <row r="21" spans="1:32" s="52" customFormat="1" x14ac:dyDescent="0.2">
      <c r="A21" s="51"/>
      <c r="B21" s="145"/>
      <c r="C21" s="113" t="s">
        <v>1713</v>
      </c>
      <c r="D21" s="114" t="s">
        <v>325</v>
      </c>
      <c r="E21" s="113" t="s">
        <v>460</v>
      </c>
      <c r="F21" s="145"/>
      <c r="G21" s="51"/>
      <c r="H21" s="5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115"/>
      <c r="Z21" s="116"/>
      <c r="AA21" s="145"/>
      <c r="AB21" s="116" t="s">
        <v>322</v>
      </c>
      <c r="AC21" s="117"/>
      <c r="AD21" s="95">
        <v>3</v>
      </c>
      <c r="AE21" s="96">
        <v>4</v>
      </c>
      <c r="AF21" s="50"/>
    </row>
    <row r="22" spans="1:32" s="52" customFormat="1" x14ac:dyDescent="0.2">
      <c r="A22" s="51"/>
      <c r="B22" s="145"/>
      <c r="C22" s="113" t="s">
        <v>1714</v>
      </c>
      <c r="D22" s="114" t="s">
        <v>326</v>
      </c>
      <c r="E22" s="113" t="s">
        <v>460</v>
      </c>
      <c r="F22" s="145"/>
      <c r="G22" s="51"/>
      <c r="H22" s="51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15"/>
      <c r="Z22" s="116"/>
      <c r="AA22" s="145"/>
      <c r="AB22" s="116" t="s">
        <v>322</v>
      </c>
      <c r="AC22" s="117"/>
      <c r="AD22" s="95">
        <v>3</v>
      </c>
      <c r="AE22" s="96">
        <v>5</v>
      </c>
      <c r="AF22" s="50"/>
    </row>
    <row r="23" spans="1:32" s="52" customFormat="1" x14ac:dyDescent="0.2">
      <c r="A23" s="51"/>
      <c r="B23" s="145"/>
      <c r="C23" s="113" t="s">
        <v>1715</v>
      </c>
      <c r="D23" s="114" t="s">
        <v>327</v>
      </c>
      <c r="E23" s="113" t="s">
        <v>460</v>
      </c>
      <c r="F23" s="145"/>
      <c r="G23" s="51"/>
      <c r="H23" s="5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15"/>
      <c r="Z23" s="116"/>
      <c r="AA23" s="145"/>
      <c r="AB23" s="116" t="s">
        <v>322</v>
      </c>
      <c r="AC23" s="117"/>
      <c r="AD23" s="95">
        <v>3</v>
      </c>
      <c r="AE23" s="96">
        <v>6</v>
      </c>
      <c r="AF23" s="50"/>
    </row>
    <row r="24" spans="1:32" s="52" customFormat="1" ht="12.75" customHeight="1" x14ac:dyDescent="0.2">
      <c r="A24" s="51"/>
      <c r="B24" s="145"/>
      <c r="C24" s="113" t="s">
        <v>1716</v>
      </c>
      <c r="D24" s="114" t="s">
        <v>328</v>
      </c>
      <c r="E24" s="113" t="s">
        <v>460</v>
      </c>
      <c r="F24" s="145"/>
      <c r="G24" s="51"/>
      <c r="H24" s="51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15"/>
      <c r="Z24" s="116"/>
      <c r="AA24" s="145"/>
      <c r="AB24" s="116" t="s">
        <v>322</v>
      </c>
      <c r="AC24" s="117"/>
      <c r="AD24" s="95">
        <v>3</v>
      </c>
      <c r="AE24" s="96">
        <v>7</v>
      </c>
      <c r="AF24" s="50"/>
    </row>
    <row r="25" spans="1:32" s="52" customFormat="1" x14ac:dyDescent="0.2">
      <c r="A25" s="51"/>
      <c r="B25" s="145"/>
      <c r="C25" s="113" t="s">
        <v>1717</v>
      </c>
      <c r="D25" s="114" t="s">
        <v>329</v>
      </c>
      <c r="E25" s="113" t="s">
        <v>460</v>
      </c>
      <c r="F25" s="145"/>
      <c r="G25" s="51"/>
      <c r="H25" s="51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15"/>
      <c r="Z25" s="116"/>
      <c r="AA25" s="145"/>
      <c r="AB25" s="116" t="s">
        <v>322</v>
      </c>
      <c r="AC25" s="117"/>
      <c r="AD25" s="95">
        <v>3</v>
      </c>
      <c r="AE25" s="96">
        <v>8</v>
      </c>
      <c r="AF25" s="50"/>
    </row>
    <row r="26" spans="1:32" s="52" customFormat="1" x14ac:dyDescent="0.2">
      <c r="A26" s="51"/>
      <c r="B26" s="145"/>
      <c r="C26" s="113" t="s">
        <v>1718</v>
      </c>
      <c r="D26" s="114" t="s">
        <v>330</v>
      </c>
      <c r="E26" s="113" t="s">
        <v>460</v>
      </c>
      <c r="F26" s="145"/>
      <c r="G26" s="51"/>
      <c r="H26" s="51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15"/>
      <c r="Z26" s="116"/>
      <c r="AA26" s="145"/>
      <c r="AB26" s="116" t="s">
        <v>331</v>
      </c>
      <c r="AC26" s="117"/>
      <c r="AD26" s="95">
        <v>4</v>
      </c>
      <c r="AE26" s="96">
        <v>1</v>
      </c>
      <c r="AF26" s="50"/>
    </row>
    <row r="27" spans="1:32" s="52" customFormat="1" x14ac:dyDescent="0.2">
      <c r="A27" s="51"/>
      <c r="B27" s="145"/>
      <c r="C27" s="156"/>
      <c r="D27" s="157"/>
      <c r="E27" s="158"/>
      <c r="F27" s="145"/>
      <c r="G27" s="51"/>
      <c r="H27" s="51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15"/>
      <c r="Z27" s="116"/>
      <c r="AA27" s="145"/>
      <c r="AB27" s="116"/>
      <c r="AC27" s="117"/>
      <c r="AD27" s="95"/>
      <c r="AE27" s="96"/>
      <c r="AF27" s="50"/>
    </row>
    <row r="28" spans="1:32" s="52" customFormat="1" x14ac:dyDescent="0.2">
      <c r="A28" s="51"/>
      <c r="B28" s="145"/>
      <c r="C28" s="159" t="s">
        <v>332</v>
      </c>
      <c r="D28" s="157"/>
      <c r="E28" s="158"/>
      <c r="F28" s="145"/>
      <c r="G28" s="51"/>
      <c r="H28" s="51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15"/>
      <c r="Z28" s="116"/>
      <c r="AA28" s="145"/>
      <c r="AB28" s="116"/>
      <c r="AC28" s="117"/>
      <c r="AD28" s="95">
        <v>0</v>
      </c>
      <c r="AE28" s="96">
        <v>0</v>
      </c>
      <c r="AF28" s="50"/>
    </row>
    <row r="29" spans="1:32" s="52" customFormat="1" ht="25.5" customHeight="1" x14ac:dyDescent="0.2">
      <c r="A29" s="149"/>
      <c r="B29" s="145"/>
      <c r="C29" s="150" t="s">
        <v>1719</v>
      </c>
      <c r="D29" s="151" t="s">
        <v>333</v>
      </c>
      <c r="E29" s="150"/>
      <c r="F29" s="145"/>
      <c r="G29" s="149"/>
      <c r="H29" s="149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66" t="s">
        <v>334</v>
      </c>
      <c r="Y29" s="51"/>
      <c r="Z29" s="153"/>
      <c r="AA29" s="145"/>
      <c r="AB29" s="154" t="s">
        <v>464</v>
      </c>
      <c r="AC29" s="155" t="s">
        <v>217</v>
      </c>
      <c r="AD29" s="95">
        <v>1</v>
      </c>
      <c r="AE29" s="96">
        <v>2</v>
      </c>
      <c r="AF29" s="50"/>
    </row>
    <row r="30" spans="1:32" s="52" customFormat="1" x14ac:dyDescent="0.2">
      <c r="A30" s="51"/>
      <c r="B30" s="145"/>
      <c r="C30" s="113" t="s">
        <v>1720</v>
      </c>
      <c r="D30" s="114" t="s">
        <v>335</v>
      </c>
      <c r="E30" s="113"/>
      <c r="F30" s="145"/>
      <c r="G30" s="51"/>
      <c r="H30" s="51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9" t="s">
        <v>1439</v>
      </c>
      <c r="Y30" s="51"/>
      <c r="Z30" s="116"/>
      <c r="AA30" s="145"/>
      <c r="AB30" s="116" t="s">
        <v>319</v>
      </c>
      <c r="AC30" s="117"/>
      <c r="AD30" s="95">
        <v>2</v>
      </c>
      <c r="AE30" s="96">
        <v>1</v>
      </c>
      <c r="AF30" s="50"/>
    </row>
    <row r="31" spans="1:32" s="52" customFormat="1" x14ac:dyDescent="0.2">
      <c r="A31" s="51"/>
      <c r="B31" s="145"/>
      <c r="C31" s="113" t="s">
        <v>1721</v>
      </c>
      <c r="D31" s="114" t="s">
        <v>336</v>
      </c>
      <c r="E31" s="113"/>
      <c r="F31" s="145"/>
      <c r="G31" s="51"/>
      <c r="H31" s="5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9" t="s">
        <v>112</v>
      </c>
      <c r="Y31" s="51"/>
      <c r="Z31" s="116"/>
      <c r="AA31" s="145"/>
      <c r="AB31" s="116" t="s">
        <v>337</v>
      </c>
      <c r="AC31" s="117"/>
      <c r="AD31" s="95">
        <v>3</v>
      </c>
      <c r="AE31" s="96">
        <v>1</v>
      </c>
      <c r="AF31" s="50"/>
    </row>
    <row r="32" spans="1:32" s="52" customFormat="1" ht="12" customHeight="1" x14ac:dyDescent="0.2">
      <c r="A32" s="51"/>
      <c r="B32" s="145"/>
      <c r="C32" s="113" t="s">
        <v>1722</v>
      </c>
      <c r="D32" s="114" t="s">
        <v>338</v>
      </c>
      <c r="E32" s="113"/>
      <c r="F32" s="145"/>
      <c r="G32" s="51"/>
      <c r="H32" s="51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9" t="s">
        <v>256</v>
      </c>
      <c r="Y32" s="51"/>
      <c r="Z32" s="116"/>
      <c r="AA32" s="145"/>
      <c r="AB32" s="116" t="s">
        <v>463</v>
      </c>
      <c r="AC32" s="117"/>
      <c r="AD32" s="95">
        <v>4</v>
      </c>
      <c r="AE32" s="96">
        <v>1</v>
      </c>
      <c r="AF32" s="50"/>
    </row>
    <row r="33" spans="1:32" s="52" customFormat="1" ht="12.75" customHeight="1" x14ac:dyDescent="0.2">
      <c r="A33" s="51"/>
      <c r="B33" s="145"/>
      <c r="C33" s="113" t="s">
        <v>1723</v>
      </c>
      <c r="D33" s="114" t="s">
        <v>339</v>
      </c>
      <c r="E33" s="113"/>
      <c r="F33" s="145"/>
      <c r="G33" s="51"/>
      <c r="H33" s="5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9" t="s">
        <v>340</v>
      </c>
      <c r="Y33" s="51"/>
      <c r="Z33" s="116"/>
      <c r="AA33" s="145"/>
      <c r="AB33" s="116" t="s">
        <v>463</v>
      </c>
      <c r="AC33" s="117"/>
      <c r="AD33" s="95">
        <v>4</v>
      </c>
      <c r="AE33" s="96">
        <v>2</v>
      </c>
      <c r="AF33" s="50"/>
    </row>
    <row r="34" spans="1:32" s="52" customFormat="1" ht="12.75" customHeight="1" x14ac:dyDescent="0.2">
      <c r="A34" s="46"/>
      <c r="B34" s="145"/>
      <c r="C34" s="113" t="s">
        <v>1724</v>
      </c>
      <c r="D34" s="114" t="s">
        <v>341</v>
      </c>
      <c r="E34" s="113"/>
      <c r="F34" s="145"/>
      <c r="G34" s="51"/>
      <c r="H34" s="5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28"/>
      <c r="X34" s="29" t="s">
        <v>257</v>
      </c>
      <c r="Y34" s="51"/>
      <c r="Z34" s="118"/>
      <c r="AA34" s="145"/>
      <c r="AB34" s="116" t="s">
        <v>463</v>
      </c>
      <c r="AC34" s="119"/>
      <c r="AD34" s="95">
        <v>4</v>
      </c>
      <c r="AE34" s="98">
        <v>3</v>
      </c>
      <c r="AF34" s="50"/>
    </row>
    <row r="35" spans="1:32" s="52" customFormat="1" x14ac:dyDescent="0.2">
      <c r="A35" s="51"/>
      <c r="B35" s="145"/>
      <c r="C35" s="113" t="s">
        <v>462</v>
      </c>
      <c r="D35" s="114" t="s">
        <v>342</v>
      </c>
      <c r="E35" s="113"/>
      <c r="F35" s="145"/>
      <c r="G35" s="51"/>
      <c r="H35" s="5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9" t="s">
        <v>256</v>
      </c>
      <c r="Y35" s="51"/>
      <c r="Z35" s="116"/>
      <c r="AA35" s="145"/>
      <c r="AB35" s="116" t="s">
        <v>343</v>
      </c>
      <c r="AC35" s="117"/>
      <c r="AD35" s="95">
        <v>5</v>
      </c>
      <c r="AE35" s="96">
        <v>1</v>
      </c>
      <c r="AF35" s="50"/>
    </row>
    <row r="36" spans="1:32" s="52" customFormat="1" x14ac:dyDescent="0.2">
      <c r="A36" s="51"/>
      <c r="B36" s="145"/>
      <c r="C36" s="113" t="s">
        <v>1725</v>
      </c>
      <c r="D36" s="114" t="s">
        <v>344</v>
      </c>
      <c r="E36" s="113"/>
      <c r="F36" s="145"/>
      <c r="G36" s="51"/>
      <c r="H36" s="5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9" t="s">
        <v>256</v>
      </c>
      <c r="Y36" s="51"/>
      <c r="Z36" s="116"/>
      <c r="AA36" s="145"/>
      <c r="AB36" s="116" t="s">
        <v>343</v>
      </c>
      <c r="AC36" s="117"/>
      <c r="AD36" s="95">
        <v>5</v>
      </c>
      <c r="AE36" s="96">
        <v>2</v>
      </c>
      <c r="AF36" s="50"/>
    </row>
    <row r="37" spans="1:32" s="52" customFormat="1" x14ac:dyDescent="0.2">
      <c r="A37" s="51"/>
      <c r="B37" s="145"/>
      <c r="C37" s="113" t="s">
        <v>1726</v>
      </c>
      <c r="D37" s="114" t="s">
        <v>345</v>
      </c>
      <c r="E37" s="113"/>
      <c r="F37" s="145"/>
      <c r="G37" s="51"/>
      <c r="H37" s="5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9" t="s">
        <v>258</v>
      </c>
      <c r="Y37" s="51"/>
      <c r="Z37" s="116"/>
      <c r="AA37" s="145"/>
      <c r="AB37" s="116" t="s">
        <v>192</v>
      </c>
      <c r="AC37" s="117" t="s">
        <v>223</v>
      </c>
      <c r="AD37" s="95">
        <v>6</v>
      </c>
      <c r="AE37" s="96">
        <v>1</v>
      </c>
      <c r="AF37" s="50"/>
    </row>
    <row r="38" spans="1:32" s="52" customFormat="1" x14ac:dyDescent="0.2">
      <c r="A38" s="51"/>
      <c r="B38" s="145"/>
      <c r="C38" s="113" t="s">
        <v>1727</v>
      </c>
      <c r="D38" s="114" t="s">
        <v>346</v>
      </c>
      <c r="E38" s="113"/>
      <c r="F38" s="145"/>
      <c r="G38" s="51"/>
      <c r="H38" s="5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9" t="s">
        <v>258</v>
      </c>
      <c r="Y38" s="51"/>
      <c r="Z38" s="116"/>
      <c r="AA38" s="145"/>
      <c r="AB38" s="116" t="s">
        <v>192</v>
      </c>
      <c r="AC38" s="117" t="s">
        <v>223</v>
      </c>
      <c r="AD38" s="95">
        <v>6</v>
      </c>
      <c r="AE38" s="96">
        <v>2</v>
      </c>
      <c r="AF38" s="50"/>
    </row>
    <row r="39" spans="1:32" s="52" customFormat="1" x14ac:dyDescent="0.2">
      <c r="A39" s="51"/>
      <c r="B39" s="145"/>
      <c r="C39" s="113" t="s">
        <v>347</v>
      </c>
      <c r="D39" s="114" t="s">
        <v>348</v>
      </c>
      <c r="E39" s="113"/>
      <c r="F39" s="145"/>
      <c r="G39" s="51"/>
      <c r="H39" s="5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9" t="s">
        <v>256</v>
      </c>
      <c r="Y39" s="51"/>
      <c r="Z39" s="116"/>
      <c r="AA39" s="145"/>
      <c r="AB39" s="116" t="s">
        <v>192</v>
      </c>
      <c r="AC39" s="117" t="s">
        <v>223</v>
      </c>
      <c r="AD39" s="95">
        <v>6</v>
      </c>
      <c r="AE39" s="96">
        <v>3</v>
      </c>
      <c r="AF39" s="50"/>
    </row>
    <row r="40" spans="1:32" s="52" customFormat="1" x14ac:dyDescent="0.2">
      <c r="A40" s="51"/>
      <c r="B40" s="145"/>
      <c r="C40" s="113" t="s">
        <v>1728</v>
      </c>
      <c r="D40" s="114" t="s">
        <v>349</v>
      </c>
      <c r="E40" s="113"/>
      <c r="F40" s="145"/>
      <c r="G40" s="51"/>
      <c r="H40" s="5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9" t="s">
        <v>256</v>
      </c>
      <c r="Y40" s="51"/>
      <c r="Z40" s="116"/>
      <c r="AA40" s="145"/>
      <c r="AB40" s="116" t="s">
        <v>192</v>
      </c>
      <c r="AC40" s="117" t="s">
        <v>223</v>
      </c>
      <c r="AD40" s="95">
        <v>6</v>
      </c>
      <c r="AE40" s="96">
        <v>4</v>
      </c>
      <c r="AF40" s="50"/>
    </row>
    <row r="41" spans="1:32" s="52" customFormat="1" x14ac:dyDescent="0.2">
      <c r="A41" s="51"/>
      <c r="B41" s="145"/>
      <c r="C41" s="113" t="s">
        <v>1729</v>
      </c>
      <c r="D41" s="114" t="s">
        <v>350</v>
      </c>
      <c r="E41" s="113"/>
      <c r="F41" s="145"/>
      <c r="G41" s="51"/>
      <c r="H41" s="5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9" t="s">
        <v>256</v>
      </c>
      <c r="Y41" s="51"/>
      <c r="Z41" s="116"/>
      <c r="AA41" s="145"/>
      <c r="AB41" s="116" t="s">
        <v>192</v>
      </c>
      <c r="AC41" s="117" t="s">
        <v>223</v>
      </c>
      <c r="AD41" s="95">
        <v>6</v>
      </c>
      <c r="AE41" s="96">
        <v>5</v>
      </c>
      <c r="AF41" s="50"/>
    </row>
    <row r="42" spans="1:32" s="52" customFormat="1" x14ac:dyDescent="0.2">
      <c r="A42" s="51"/>
      <c r="B42" s="145"/>
      <c r="C42" s="113" t="s">
        <v>1730</v>
      </c>
      <c r="D42" s="114" t="s">
        <v>351</v>
      </c>
      <c r="E42" s="113"/>
      <c r="F42" s="145"/>
      <c r="G42" s="51"/>
      <c r="H42" s="5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9" t="s">
        <v>256</v>
      </c>
      <c r="Y42" s="51"/>
      <c r="Z42" s="116"/>
      <c r="AA42" s="145"/>
      <c r="AB42" s="116" t="s">
        <v>192</v>
      </c>
      <c r="AC42" s="117" t="s">
        <v>223</v>
      </c>
      <c r="AD42" s="95">
        <v>6</v>
      </c>
      <c r="AE42" s="96">
        <v>6</v>
      </c>
      <c r="AF42" s="50"/>
    </row>
    <row r="43" spans="1:32" s="52" customFormat="1" x14ac:dyDescent="0.2">
      <c r="A43" s="51"/>
      <c r="B43" s="145"/>
      <c r="C43" s="113" t="s">
        <v>1731</v>
      </c>
      <c r="D43" s="114" t="s">
        <v>352</v>
      </c>
      <c r="E43" s="113"/>
      <c r="F43" s="145"/>
      <c r="G43" s="51"/>
      <c r="H43" s="5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9" t="s">
        <v>256</v>
      </c>
      <c r="Y43" s="51"/>
      <c r="Z43" s="116"/>
      <c r="AA43" s="145"/>
      <c r="AB43" s="116" t="s">
        <v>192</v>
      </c>
      <c r="AC43" s="117" t="s">
        <v>223</v>
      </c>
      <c r="AD43" s="95">
        <v>6</v>
      </c>
      <c r="AE43" s="96">
        <v>7</v>
      </c>
      <c r="AF43" s="50"/>
    </row>
    <row r="44" spans="1:32" s="52" customFormat="1" x14ac:dyDescent="0.2">
      <c r="A44" s="51"/>
      <c r="B44" s="145"/>
      <c r="C44" s="113" t="s">
        <v>1732</v>
      </c>
      <c r="D44" s="114" t="s">
        <v>353</v>
      </c>
      <c r="E44" s="113"/>
      <c r="F44" s="145"/>
      <c r="G44" s="51"/>
      <c r="H44" s="5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9" t="s">
        <v>256</v>
      </c>
      <c r="Y44" s="51"/>
      <c r="Z44" s="116"/>
      <c r="AA44" s="145"/>
      <c r="AB44" s="116" t="s">
        <v>192</v>
      </c>
      <c r="AC44" s="117" t="s">
        <v>223</v>
      </c>
      <c r="AD44" s="95">
        <v>6</v>
      </c>
      <c r="AE44" s="96">
        <v>8</v>
      </c>
      <c r="AF44" s="50"/>
    </row>
    <row r="45" spans="1:32" s="52" customFormat="1" x14ac:dyDescent="0.2">
      <c r="A45" s="51"/>
      <c r="B45" s="145"/>
      <c r="C45" s="113" t="s">
        <v>1734</v>
      </c>
      <c r="D45" s="114" t="s">
        <v>356</v>
      </c>
      <c r="E45" s="113"/>
      <c r="F45" s="145"/>
      <c r="G45" s="51"/>
      <c r="H45" s="5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9" t="s">
        <v>112</v>
      </c>
      <c r="Y45" s="51"/>
      <c r="Z45" s="116"/>
      <c r="AA45" s="145"/>
      <c r="AB45" s="116" t="s">
        <v>192</v>
      </c>
      <c r="AC45" s="117" t="s">
        <v>223</v>
      </c>
      <c r="AD45" s="95">
        <v>6</v>
      </c>
      <c r="AE45" s="96">
        <v>9</v>
      </c>
      <c r="AF45" s="50"/>
    </row>
    <row r="46" spans="1:32" s="52" customFormat="1" x14ac:dyDescent="0.2">
      <c r="A46" s="46"/>
      <c r="B46" s="145"/>
      <c r="C46" s="113" t="s">
        <v>1733</v>
      </c>
      <c r="D46" s="114" t="s">
        <v>354</v>
      </c>
      <c r="E46" s="113"/>
      <c r="F46" s="145"/>
      <c r="G46" s="51"/>
      <c r="H46" s="51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28"/>
      <c r="X46" s="29" t="s">
        <v>355</v>
      </c>
      <c r="Y46" s="51"/>
      <c r="Z46" s="116"/>
      <c r="AA46" s="145"/>
      <c r="AB46" s="116" t="s">
        <v>143</v>
      </c>
      <c r="AC46" s="119"/>
      <c r="AD46" s="95">
        <v>7</v>
      </c>
      <c r="AE46" s="98">
        <v>1</v>
      </c>
      <c r="AF46" s="50"/>
    </row>
    <row r="47" spans="1:32" s="52" customFormat="1" x14ac:dyDescent="0.2">
      <c r="A47" s="51"/>
      <c r="B47" s="145"/>
      <c r="C47" s="113" t="s">
        <v>357</v>
      </c>
      <c r="D47" s="114" t="s">
        <v>358</v>
      </c>
      <c r="E47" s="113"/>
      <c r="F47" s="145"/>
      <c r="G47" s="51"/>
      <c r="H47" s="5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9" t="s">
        <v>257</v>
      </c>
      <c r="Y47" s="51"/>
      <c r="Z47" s="116"/>
      <c r="AA47" s="145"/>
      <c r="AB47" s="116" t="s">
        <v>359</v>
      </c>
      <c r="AC47" s="117"/>
      <c r="AD47" s="95">
        <v>8</v>
      </c>
      <c r="AE47" s="96">
        <v>1</v>
      </c>
      <c r="AF47" s="50"/>
    </row>
    <row r="48" spans="1:32" s="52" customFormat="1" x14ac:dyDescent="0.2">
      <c r="A48" s="51"/>
      <c r="B48" s="145"/>
      <c r="C48" s="120" t="s">
        <v>1436</v>
      </c>
      <c r="D48" s="114" t="s">
        <v>1437</v>
      </c>
      <c r="E48" s="113"/>
      <c r="F48" s="145"/>
      <c r="G48" s="51"/>
      <c r="H48" s="5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 t="s">
        <v>1439</v>
      </c>
      <c r="Y48" s="51"/>
      <c r="Z48" s="116"/>
      <c r="AA48" s="145"/>
      <c r="AB48" s="116" t="s">
        <v>362</v>
      </c>
      <c r="AC48" s="117" t="s">
        <v>1438</v>
      </c>
      <c r="AD48" s="95">
        <v>9</v>
      </c>
      <c r="AE48" s="96">
        <v>1</v>
      </c>
      <c r="AF48" s="50"/>
    </row>
    <row r="49" spans="1:32" s="52" customFormat="1" x14ac:dyDescent="0.2">
      <c r="A49" s="51"/>
      <c r="B49" s="145"/>
      <c r="C49" s="113" t="s">
        <v>360</v>
      </c>
      <c r="D49" s="114" t="s">
        <v>361</v>
      </c>
      <c r="E49" s="113"/>
      <c r="F49" s="145"/>
      <c r="G49" s="51"/>
      <c r="H49" s="51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28"/>
      <c r="X49" s="29" t="s">
        <v>256</v>
      </c>
      <c r="Y49" s="51"/>
      <c r="Z49" s="116"/>
      <c r="AA49" s="145"/>
      <c r="AB49" s="116" t="s">
        <v>362</v>
      </c>
      <c r="AC49" s="117" t="s">
        <v>1438</v>
      </c>
      <c r="AD49" s="95">
        <v>9</v>
      </c>
      <c r="AE49" s="98">
        <v>2</v>
      </c>
      <c r="AF49" s="50"/>
    </row>
    <row r="50" spans="1:32" s="52" customFormat="1" x14ac:dyDescent="0.2">
      <c r="A50" s="51"/>
      <c r="B50" s="145"/>
      <c r="C50" s="113" t="s">
        <v>1735</v>
      </c>
      <c r="D50" s="114" t="s">
        <v>363</v>
      </c>
      <c r="E50" s="113"/>
      <c r="F50" s="145"/>
      <c r="G50" s="51"/>
      <c r="H50" s="5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9" t="s">
        <v>364</v>
      </c>
      <c r="Y50" s="51"/>
      <c r="Z50" s="116"/>
      <c r="AA50" s="145"/>
      <c r="AB50" s="116" t="s">
        <v>365</v>
      </c>
      <c r="AC50" s="117"/>
      <c r="AD50" s="95">
        <v>10</v>
      </c>
      <c r="AE50" s="96">
        <v>1</v>
      </c>
      <c r="AF50" s="50"/>
    </row>
    <row r="51" spans="1:32" s="52" customFormat="1" x14ac:dyDescent="0.2">
      <c r="A51" s="51"/>
      <c r="B51" s="145"/>
      <c r="C51" s="113" t="s">
        <v>1736</v>
      </c>
      <c r="D51" s="114" t="s">
        <v>366</v>
      </c>
      <c r="E51" s="113"/>
      <c r="F51" s="145"/>
      <c r="G51" s="51"/>
      <c r="H51" s="5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9" t="s">
        <v>367</v>
      </c>
      <c r="Y51" s="51"/>
      <c r="Z51" s="116"/>
      <c r="AA51" s="145"/>
      <c r="AB51" s="116" t="s">
        <v>368</v>
      </c>
      <c r="AC51" s="117"/>
      <c r="AD51" s="95">
        <v>11</v>
      </c>
      <c r="AE51" s="96">
        <v>1</v>
      </c>
      <c r="AF51" s="50"/>
    </row>
    <row r="52" spans="1:32" s="52" customFormat="1" x14ac:dyDescent="0.2">
      <c r="A52" s="51"/>
      <c r="B52" s="145"/>
      <c r="C52" s="113" t="s">
        <v>1737</v>
      </c>
      <c r="D52" s="114" t="s">
        <v>369</v>
      </c>
      <c r="E52" s="113"/>
      <c r="F52" s="145"/>
      <c r="G52" s="51"/>
      <c r="H52" s="51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28"/>
      <c r="X52" s="29" t="s">
        <v>256</v>
      </c>
      <c r="Y52" s="51"/>
      <c r="Z52" s="116"/>
      <c r="AA52" s="145"/>
      <c r="AB52" s="116" t="s">
        <v>151</v>
      </c>
      <c r="AC52" s="119"/>
      <c r="AD52" s="95">
        <v>12</v>
      </c>
      <c r="AE52" s="98">
        <v>1</v>
      </c>
      <c r="AF52" s="50"/>
    </row>
    <row r="53" spans="1:32" s="52" customFormat="1" x14ac:dyDescent="0.2">
      <c r="A53" s="51"/>
      <c r="B53" s="145"/>
      <c r="C53" s="113" t="s">
        <v>1738</v>
      </c>
      <c r="D53" s="114" t="s">
        <v>370</v>
      </c>
      <c r="E53" s="113"/>
      <c r="F53" s="145"/>
      <c r="G53" s="51"/>
      <c r="H53" s="5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9" t="s">
        <v>371</v>
      </c>
      <c r="Y53" s="51"/>
      <c r="Z53" s="116"/>
      <c r="AA53" s="145"/>
      <c r="AB53" s="116" t="s">
        <v>141</v>
      </c>
      <c r="AC53" s="117"/>
      <c r="AD53" s="95">
        <v>13</v>
      </c>
      <c r="AE53" s="96">
        <v>1</v>
      </c>
      <c r="AF53" s="50"/>
    </row>
    <row r="54" spans="1:32" s="52" customFormat="1" x14ac:dyDescent="0.2">
      <c r="A54" s="46"/>
      <c r="B54" s="145"/>
      <c r="C54" s="113" t="s">
        <v>1739</v>
      </c>
      <c r="D54" s="114" t="s">
        <v>372</v>
      </c>
      <c r="E54" s="113"/>
      <c r="F54" s="145"/>
      <c r="G54" s="51"/>
      <c r="H54" s="5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9" t="s">
        <v>373</v>
      </c>
      <c r="Y54" s="51"/>
      <c r="Z54" s="116"/>
      <c r="AA54" s="145"/>
      <c r="AB54" s="116" t="s">
        <v>153</v>
      </c>
      <c r="AC54" s="117"/>
      <c r="AD54" s="95">
        <v>14</v>
      </c>
      <c r="AE54" s="96">
        <v>1</v>
      </c>
      <c r="AF54" s="50"/>
    </row>
    <row r="55" spans="1:32" s="52" customFormat="1" x14ac:dyDescent="0.2">
      <c r="A55" s="51"/>
      <c r="B55" s="145"/>
      <c r="C55" s="113" t="s">
        <v>1740</v>
      </c>
      <c r="D55" s="114" t="s">
        <v>374</v>
      </c>
      <c r="E55" s="113"/>
      <c r="F55" s="145"/>
      <c r="G55" s="51"/>
      <c r="H55" s="5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9" t="s">
        <v>258</v>
      </c>
      <c r="Y55" s="51"/>
      <c r="Z55" s="116"/>
      <c r="AA55" s="145"/>
      <c r="AB55" s="116" t="s">
        <v>153</v>
      </c>
      <c r="AC55" s="117"/>
      <c r="AD55" s="95">
        <v>14</v>
      </c>
      <c r="AE55" s="98">
        <v>2</v>
      </c>
      <c r="AF55" s="50"/>
    </row>
    <row r="56" spans="1:32" s="52" customFormat="1" x14ac:dyDescent="0.2">
      <c r="A56" s="51"/>
      <c r="B56" s="145"/>
      <c r="C56" s="113" t="s">
        <v>1741</v>
      </c>
      <c r="D56" s="114" t="s">
        <v>375</v>
      </c>
      <c r="E56" s="113"/>
      <c r="F56" s="145"/>
      <c r="G56" s="51"/>
      <c r="H56" s="51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28"/>
      <c r="X56" s="29" t="s">
        <v>373</v>
      </c>
      <c r="Y56" s="51"/>
      <c r="Z56" s="116"/>
      <c r="AA56" s="145"/>
      <c r="AB56" s="116" t="s">
        <v>153</v>
      </c>
      <c r="AC56" s="119"/>
      <c r="AD56" s="95">
        <v>14</v>
      </c>
      <c r="AE56" s="96">
        <v>3</v>
      </c>
      <c r="AF56" s="50"/>
    </row>
    <row r="57" spans="1:32" s="52" customFormat="1" x14ac:dyDescent="0.2">
      <c r="A57" s="51"/>
      <c r="B57" s="145"/>
      <c r="C57" s="113" t="s">
        <v>376</v>
      </c>
      <c r="D57" s="114" t="s">
        <v>377</v>
      </c>
      <c r="E57" s="113"/>
      <c r="F57" s="145"/>
      <c r="G57" s="51"/>
      <c r="H57" s="5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9" t="s">
        <v>258</v>
      </c>
      <c r="Y57" s="51"/>
      <c r="Z57" s="116"/>
      <c r="AA57" s="145"/>
      <c r="AB57" s="116" t="s">
        <v>153</v>
      </c>
      <c r="AC57" s="117"/>
      <c r="AD57" s="95">
        <v>14</v>
      </c>
      <c r="AE57" s="98">
        <v>4</v>
      </c>
      <c r="AF57" s="50"/>
    </row>
    <row r="58" spans="1:32" s="52" customFormat="1" x14ac:dyDescent="0.2">
      <c r="A58" s="46"/>
      <c r="B58" s="145"/>
      <c r="C58" s="113" t="s">
        <v>1742</v>
      </c>
      <c r="D58" s="114" t="s">
        <v>378</v>
      </c>
      <c r="E58" s="113"/>
      <c r="F58" s="145"/>
      <c r="G58" s="51"/>
      <c r="H58" s="51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27"/>
      <c r="X58" s="29" t="s">
        <v>379</v>
      </c>
      <c r="Y58" s="51"/>
      <c r="Z58" s="116"/>
      <c r="AA58" s="145"/>
      <c r="AB58" s="116" t="s">
        <v>153</v>
      </c>
      <c r="AC58" s="117"/>
      <c r="AD58" s="95">
        <v>14</v>
      </c>
      <c r="AE58" s="96">
        <v>5</v>
      </c>
      <c r="AF58" s="50"/>
    </row>
    <row r="59" spans="1:32" s="52" customFormat="1" x14ac:dyDescent="0.2">
      <c r="A59" s="51"/>
      <c r="B59" s="145"/>
      <c r="C59" s="113" t="s">
        <v>1743</v>
      </c>
      <c r="D59" s="114" t="s">
        <v>380</v>
      </c>
      <c r="E59" s="113"/>
      <c r="F59" s="145"/>
      <c r="G59" s="156"/>
      <c r="H59" s="15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9" t="s">
        <v>256</v>
      </c>
      <c r="Y59" s="156"/>
      <c r="Z59" s="25"/>
      <c r="AA59" s="145"/>
      <c r="AB59" s="25" t="s">
        <v>153</v>
      </c>
      <c r="AC59" s="117"/>
      <c r="AD59" s="95">
        <v>14</v>
      </c>
      <c r="AE59" s="98">
        <v>6</v>
      </c>
      <c r="AF59" s="50"/>
    </row>
    <row r="60" spans="1:32" s="184" customFormat="1" x14ac:dyDescent="0.2">
      <c r="A60" s="179"/>
      <c r="B60" s="145"/>
      <c r="C60" s="102" t="s">
        <v>910</v>
      </c>
      <c r="D60" s="126" t="s">
        <v>909</v>
      </c>
      <c r="E60" s="113"/>
      <c r="F60" s="145"/>
      <c r="G60" s="156"/>
      <c r="H60" s="156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9" t="s">
        <v>256</v>
      </c>
      <c r="Y60" s="156"/>
      <c r="Z60" s="25"/>
      <c r="AA60" s="145"/>
      <c r="AB60" s="25" t="s">
        <v>153</v>
      </c>
      <c r="AC60" s="180"/>
      <c r="AD60" s="181">
        <v>14</v>
      </c>
      <c r="AE60" s="182">
        <v>7</v>
      </c>
      <c r="AF60" s="183"/>
    </row>
    <row r="61" spans="1:32" s="52" customFormat="1" x14ac:dyDescent="0.2">
      <c r="A61" s="51"/>
      <c r="B61" s="145"/>
      <c r="C61" s="113" t="s">
        <v>1744</v>
      </c>
      <c r="D61" s="114" t="s">
        <v>381</v>
      </c>
      <c r="E61" s="113"/>
      <c r="F61" s="145"/>
      <c r="G61" s="156"/>
      <c r="H61" s="15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9" t="s">
        <v>258</v>
      </c>
      <c r="Y61" s="156"/>
      <c r="Z61" s="25"/>
      <c r="AA61" s="145"/>
      <c r="AB61" s="25" t="s">
        <v>153</v>
      </c>
      <c r="AC61" s="117"/>
      <c r="AD61" s="95">
        <v>14</v>
      </c>
      <c r="AE61" s="98">
        <v>8</v>
      </c>
      <c r="AF61" s="50"/>
    </row>
    <row r="62" spans="1:32" s="52" customFormat="1" x14ac:dyDescent="0.2">
      <c r="A62" s="51"/>
      <c r="B62" s="145"/>
      <c r="C62" s="113" t="s">
        <v>1745</v>
      </c>
      <c r="D62" s="114" t="s">
        <v>382</v>
      </c>
      <c r="E62" s="113"/>
      <c r="F62" s="145"/>
      <c r="G62" s="51"/>
      <c r="H62" s="51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28"/>
      <c r="X62" s="29" t="s">
        <v>367</v>
      </c>
      <c r="Y62" s="51"/>
      <c r="Z62" s="116"/>
      <c r="AA62" s="145"/>
      <c r="AB62" s="116" t="s">
        <v>153</v>
      </c>
      <c r="AC62" s="119"/>
      <c r="AD62" s="95">
        <v>14</v>
      </c>
      <c r="AE62" s="96">
        <v>9</v>
      </c>
      <c r="AF62" s="50"/>
    </row>
    <row r="63" spans="1:32" s="52" customFormat="1" x14ac:dyDescent="0.2">
      <c r="A63" s="51"/>
      <c r="B63" s="145"/>
      <c r="C63" s="113" t="s">
        <v>1746</v>
      </c>
      <c r="D63" s="114" t="s">
        <v>383</v>
      </c>
      <c r="E63" s="113"/>
      <c r="F63" s="145"/>
      <c r="G63" s="51"/>
      <c r="H63" s="51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9" t="s">
        <v>258</v>
      </c>
      <c r="Y63" s="51"/>
      <c r="Z63" s="116"/>
      <c r="AA63" s="145"/>
      <c r="AB63" s="116" t="s">
        <v>153</v>
      </c>
      <c r="AC63" s="117"/>
      <c r="AD63" s="95">
        <v>14</v>
      </c>
      <c r="AE63" s="98">
        <v>10</v>
      </c>
      <c r="AF63" s="50"/>
    </row>
    <row r="64" spans="1:32" s="52" customFormat="1" x14ac:dyDescent="0.2">
      <c r="A64" s="46"/>
      <c r="B64" s="145"/>
      <c r="C64" s="113" t="s">
        <v>1747</v>
      </c>
      <c r="D64" s="114" t="s">
        <v>384</v>
      </c>
      <c r="E64" s="113"/>
      <c r="F64" s="145"/>
      <c r="G64" s="51"/>
      <c r="H64" s="51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9" t="s">
        <v>258</v>
      </c>
      <c r="Y64" s="51"/>
      <c r="Z64" s="116"/>
      <c r="AA64" s="145"/>
      <c r="AB64" s="116" t="s">
        <v>153</v>
      </c>
      <c r="AC64" s="117"/>
      <c r="AD64" s="95">
        <v>14</v>
      </c>
      <c r="AE64" s="96">
        <v>11</v>
      </c>
      <c r="AF64" s="50"/>
    </row>
    <row r="65" spans="1:33" s="52" customFormat="1" x14ac:dyDescent="0.2">
      <c r="A65" s="51"/>
      <c r="B65" s="145"/>
      <c r="C65" s="113" t="s">
        <v>1756</v>
      </c>
      <c r="D65" s="114" t="s">
        <v>394</v>
      </c>
      <c r="E65" s="113"/>
      <c r="F65" s="145"/>
      <c r="G65" s="51"/>
      <c r="H65" s="51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9" t="s">
        <v>256</v>
      </c>
      <c r="Y65" s="51"/>
      <c r="Z65" s="116"/>
      <c r="AA65" s="145"/>
      <c r="AB65" s="116" t="s">
        <v>153</v>
      </c>
      <c r="AC65" s="117"/>
      <c r="AD65" s="95">
        <v>14</v>
      </c>
      <c r="AE65" s="52">
        <v>12</v>
      </c>
      <c r="AF65" s="50"/>
    </row>
    <row r="66" spans="1:33" s="52" customFormat="1" x14ac:dyDescent="0.2">
      <c r="A66" s="51"/>
      <c r="B66" s="145"/>
      <c r="C66" s="113" t="s">
        <v>1748</v>
      </c>
      <c r="D66" s="114" t="s">
        <v>911</v>
      </c>
      <c r="E66" s="113"/>
      <c r="F66" s="145"/>
      <c r="G66" s="51"/>
      <c r="H66" s="51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28"/>
      <c r="X66" s="29" t="s">
        <v>112</v>
      </c>
      <c r="Y66" s="51"/>
      <c r="Z66" s="116"/>
      <c r="AA66" s="145"/>
      <c r="AB66" s="116" t="s">
        <v>385</v>
      </c>
      <c r="AC66" s="119"/>
      <c r="AD66" s="95">
        <v>15</v>
      </c>
      <c r="AE66" s="98">
        <v>1</v>
      </c>
      <c r="AF66" s="50"/>
    </row>
    <row r="67" spans="1:33" s="52" customFormat="1" x14ac:dyDescent="0.2">
      <c r="A67" s="51"/>
      <c r="B67" s="145"/>
      <c r="C67" s="113" t="s">
        <v>1749</v>
      </c>
      <c r="D67" s="114" t="s">
        <v>386</v>
      </c>
      <c r="E67" s="113"/>
      <c r="F67" s="145"/>
      <c r="G67" s="51"/>
      <c r="H67" s="5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9" t="s">
        <v>112</v>
      </c>
      <c r="Y67" s="51"/>
      <c r="Z67" s="116"/>
      <c r="AA67" s="145"/>
      <c r="AB67" s="116" t="s">
        <v>385</v>
      </c>
      <c r="AC67" s="117"/>
      <c r="AD67" s="95">
        <v>15</v>
      </c>
      <c r="AE67" s="96">
        <v>2</v>
      </c>
      <c r="AF67" s="50"/>
    </row>
    <row r="68" spans="1:33" s="52" customFormat="1" x14ac:dyDescent="0.2">
      <c r="A68" s="46"/>
      <c r="B68" s="145"/>
      <c r="C68" s="113" t="s">
        <v>1750</v>
      </c>
      <c r="D68" s="114" t="s">
        <v>387</v>
      </c>
      <c r="E68" s="113"/>
      <c r="F68" s="145"/>
      <c r="G68" s="51"/>
      <c r="H68" s="51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27"/>
      <c r="X68" s="29" t="s">
        <v>258</v>
      </c>
      <c r="Y68" s="51"/>
      <c r="Z68" s="116"/>
      <c r="AA68" s="145"/>
      <c r="AB68" s="116" t="s">
        <v>385</v>
      </c>
      <c r="AC68" s="117"/>
      <c r="AD68" s="95">
        <v>15</v>
      </c>
      <c r="AE68" s="96">
        <v>3</v>
      </c>
      <c r="AF68" s="50"/>
    </row>
    <row r="69" spans="1:33" s="52" customFormat="1" x14ac:dyDescent="0.2">
      <c r="A69" s="51"/>
      <c r="B69" s="145"/>
      <c r="C69" s="113" t="s">
        <v>1751</v>
      </c>
      <c r="D69" s="114" t="s">
        <v>388</v>
      </c>
      <c r="E69" s="113"/>
      <c r="F69" s="145"/>
      <c r="G69" s="51"/>
      <c r="H69" s="5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9" t="s">
        <v>256</v>
      </c>
      <c r="Y69" s="51"/>
      <c r="Z69" s="116"/>
      <c r="AA69" s="145"/>
      <c r="AB69" s="116" t="s">
        <v>385</v>
      </c>
      <c r="AC69" s="117"/>
      <c r="AD69" s="95">
        <v>15</v>
      </c>
      <c r="AE69" s="96">
        <v>4</v>
      </c>
      <c r="AF69" s="50"/>
    </row>
    <row r="70" spans="1:33" s="52" customFormat="1" x14ac:dyDescent="0.2">
      <c r="A70" s="51"/>
      <c r="B70" s="145"/>
      <c r="C70" s="113" t="s">
        <v>1752</v>
      </c>
      <c r="D70" s="114" t="s">
        <v>389</v>
      </c>
      <c r="E70" s="113"/>
      <c r="F70" s="145"/>
      <c r="G70" s="51"/>
      <c r="H70" s="51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28"/>
      <c r="X70" s="29" t="s">
        <v>390</v>
      </c>
      <c r="Y70" s="51"/>
      <c r="Z70" s="116"/>
      <c r="AA70" s="145"/>
      <c r="AB70" s="116" t="s">
        <v>385</v>
      </c>
      <c r="AC70" s="119"/>
      <c r="AD70" s="95">
        <v>15</v>
      </c>
      <c r="AE70" s="98">
        <v>5</v>
      </c>
      <c r="AF70" s="50"/>
    </row>
    <row r="71" spans="1:33" s="52" customFormat="1" x14ac:dyDescent="0.2">
      <c r="A71" s="51"/>
      <c r="B71" s="145"/>
      <c r="C71" s="113" t="s">
        <v>1753</v>
      </c>
      <c r="D71" s="114" t="s">
        <v>391</v>
      </c>
      <c r="E71" s="113"/>
      <c r="F71" s="145"/>
      <c r="G71" s="51"/>
      <c r="H71" s="5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115"/>
      <c r="Z71" s="116"/>
      <c r="AA71" s="145"/>
      <c r="AB71" s="116" t="s">
        <v>331</v>
      </c>
      <c r="AC71" s="117"/>
      <c r="AD71" s="95">
        <v>16</v>
      </c>
      <c r="AE71" s="96">
        <v>1</v>
      </c>
      <c r="AF71" s="50"/>
    </row>
    <row r="72" spans="1:33" s="52" customFormat="1" x14ac:dyDescent="0.2">
      <c r="A72" s="46"/>
      <c r="B72" s="145"/>
      <c r="C72" s="113" t="s">
        <v>1754</v>
      </c>
      <c r="D72" s="114" t="s">
        <v>392</v>
      </c>
      <c r="E72" s="113"/>
      <c r="F72" s="145"/>
      <c r="G72" s="51"/>
      <c r="H72" s="51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27"/>
      <c r="X72" s="27"/>
      <c r="Y72" s="115"/>
      <c r="Z72" s="116"/>
      <c r="AA72" s="145"/>
      <c r="AB72" s="116" t="s">
        <v>331</v>
      </c>
      <c r="AC72" s="117"/>
      <c r="AD72" s="95">
        <v>16</v>
      </c>
      <c r="AE72" s="96">
        <v>2</v>
      </c>
      <c r="AF72" s="50"/>
    </row>
    <row r="73" spans="1:33" s="52" customFormat="1" x14ac:dyDescent="0.2">
      <c r="A73" s="51"/>
      <c r="B73" s="145"/>
      <c r="C73" s="113" t="s">
        <v>1755</v>
      </c>
      <c r="D73" s="114" t="s">
        <v>393</v>
      </c>
      <c r="E73" s="113"/>
      <c r="F73" s="145"/>
      <c r="G73" s="51"/>
      <c r="H73" s="5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115"/>
      <c r="Z73" s="116"/>
      <c r="AA73" s="145"/>
      <c r="AB73" s="116" t="s">
        <v>331</v>
      </c>
      <c r="AC73" s="117"/>
      <c r="AD73" s="95">
        <v>16</v>
      </c>
      <c r="AE73" s="96">
        <v>3</v>
      </c>
      <c r="AF73" s="50"/>
    </row>
    <row r="74" spans="1:33" s="31" customFormat="1" x14ac:dyDescent="0.25">
      <c r="A74" s="52"/>
      <c r="B74" s="52"/>
      <c r="C74" s="54"/>
      <c r="D74" s="55"/>
      <c r="E74" s="54"/>
      <c r="F74" s="34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88"/>
      <c r="Z74" s="95"/>
      <c r="AA74" s="88"/>
      <c r="AB74" s="95"/>
      <c r="AC74" s="94"/>
      <c r="AD74" s="95"/>
      <c r="AE74" s="96"/>
      <c r="AF74" s="50"/>
      <c r="AG74" s="52"/>
    </row>
    <row r="75" spans="1:33" s="31" customFormat="1" x14ac:dyDescent="0.25">
      <c r="A75" s="52"/>
      <c r="B75" s="52"/>
      <c r="C75" s="54"/>
      <c r="D75" s="55"/>
      <c r="E75" s="54"/>
      <c r="F75" s="34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88"/>
      <c r="Z75" s="95"/>
      <c r="AA75" s="88"/>
      <c r="AB75" s="95"/>
      <c r="AC75" s="94"/>
      <c r="AD75" s="95"/>
      <c r="AE75" s="96"/>
      <c r="AF75" s="50"/>
      <c r="AG75" s="52"/>
    </row>
    <row r="76" spans="1:33" s="31" customFormat="1" x14ac:dyDescent="0.25">
      <c r="A76" s="52"/>
      <c r="B76" s="52"/>
      <c r="C76" s="54"/>
      <c r="D76" s="55"/>
      <c r="E76" s="54"/>
      <c r="F76" s="34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88"/>
      <c r="Z76" s="95"/>
      <c r="AA76" s="88"/>
      <c r="AB76" s="95"/>
      <c r="AC76" s="94"/>
      <c r="AD76" s="95"/>
      <c r="AE76" s="96"/>
      <c r="AF76" s="50"/>
      <c r="AG76" s="52"/>
    </row>
    <row r="77" spans="1:33" s="31" customFormat="1" x14ac:dyDescent="0.25">
      <c r="A77" s="52"/>
      <c r="B77" s="52"/>
      <c r="C77" s="54"/>
      <c r="D77" s="55"/>
      <c r="E77" s="54"/>
      <c r="F77" s="34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88"/>
      <c r="Z77" s="95"/>
      <c r="AA77" s="88"/>
      <c r="AB77" s="95"/>
      <c r="AC77" s="94"/>
      <c r="AD77" s="95"/>
      <c r="AE77" s="96"/>
      <c r="AF77" s="50"/>
      <c r="AG77" s="52"/>
    </row>
    <row r="78" spans="1:33" s="31" customFormat="1" x14ac:dyDescent="0.25">
      <c r="A78" s="52"/>
      <c r="B78" s="52"/>
      <c r="C78" s="68"/>
      <c r="D78" s="69"/>
      <c r="E78" s="105"/>
      <c r="F78" s="50"/>
      <c r="G78" s="70"/>
      <c r="H78" s="71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66"/>
      <c r="X78" s="167"/>
      <c r="Y78" s="93"/>
      <c r="Z78" s="95"/>
      <c r="AA78" s="93"/>
      <c r="AB78" s="123"/>
      <c r="AC78" s="97"/>
      <c r="AD78" s="95"/>
      <c r="AE78" s="98"/>
      <c r="AF78" s="50"/>
      <c r="AG78" s="52"/>
    </row>
    <row r="79" spans="1:33" s="31" customFormat="1" x14ac:dyDescent="0.25">
      <c r="A79" s="52"/>
      <c r="B79" s="52"/>
      <c r="C79" s="54"/>
      <c r="D79" s="55"/>
      <c r="E79" s="54"/>
      <c r="F79" s="34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88"/>
      <c r="Z79" s="95"/>
      <c r="AA79" s="88"/>
      <c r="AB79" s="95"/>
      <c r="AC79" s="94"/>
      <c r="AD79" s="95"/>
      <c r="AE79" s="96"/>
      <c r="AF79" s="50"/>
      <c r="AG79" s="52"/>
    </row>
    <row r="80" spans="1:33" s="31" customFormat="1" x14ac:dyDescent="0.25">
      <c r="A80" s="52"/>
      <c r="B80" s="52"/>
      <c r="C80" s="54"/>
      <c r="D80" s="55"/>
      <c r="E80" s="54"/>
      <c r="F80" s="34"/>
      <c r="G80" s="70"/>
      <c r="H80" s="71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56"/>
      <c r="X80" s="56"/>
      <c r="Y80" s="88"/>
      <c r="Z80" s="95"/>
      <c r="AA80" s="88"/>
      <c r="AB80" s="95"/>
      <c r="AC80" s="94"/>
      <c r="AD80" s="95"/>
      <c r="AE80" s="96"/>
      <c r="AF80" s="50"/>
      <c r="AG80" s="52"/>
    </row>
    <row r="81" spans="1:33" s="31" customFormat="1" x14ac:dyDescent="0.25">
      <c r="A81" s="52"/>
      <c r="B81" s="52"/>
      <c r="C81" s="54"/>
      <c r="D81" s="55"/>
      <c r="E81" s="54"/>
      <c r="F81" s="34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88"/>
      <c r="Z81" s="95"/>
      <c r="AA81" s="88"/>
      <c r="AB81" s="95"/>
      <c r="AC81" s="94"/>
      <c r="AD81" s="95"/>
      <c r="AE81" s="96"/>
      <c r="AF81" s="50"/>
      <c r="AG81" s="52"/>
    </row>
    <row r="82" spans="1:33" s="31" customFormat="1" x14ac:dyDescent="0.25">
      <c r="A82" s="52"/>
      <c r="B82" s="52"/>
      <c r="C82" s="54"/>
      <c r="D82" s="55"/>
      <c r="E82" s="54"/>
      <c r="F82" s="34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88"/>
      <c r="Z82" s="95"/>
      <c r="AA82" s="88"/>
      <c r="AB82" s="95"/>
      <c r="AC82" s="94"/>
      <c r="AD82" s="95"/>
      <c r="AE82" s="96"/>
      <c r="AF82" s="50"/>
      <c r="AG82" s="52"/>
    </row>
    <row r="83" spans="1:33" s="31" customFormat="1" x14ac:dyDescent="0.25">
      <c r="A83" s="52"/>
      <c r="B83" s="52"/>
      <c r="C83" s="54"/>
      <c r="D83" s="55"/>
      <c r="E83" s="54"/>
      <c r="F83" s="34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88"/>
      <c r="Z83" s="95"/>
      <c r="AA83" s="88"/>
      <c r="AB83" s="95"/>
      <c r="AC83" s="94"/>
      <c r="AD83" s="95"/>
      <c r="AE83" s="96"/>
      <c r="AF83" s="50"/>
      <c r="AG83" s="52"/>
    </row>
    <row r="84" spans="1:33" s="31" customFormat="1" x14ac:dyDescent="0.25">
      <c r="A84" s="52"/>
      <c r="B84" s="52"/>
      <c r="C84" s="68"/>
      <c r="D84" s="69"/>
      <c r="E84" s="105"/>
      <c r="F84" s="50"/>
      <c r="G84" s="70"/>
      <c r="H84" s="71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66"/>
      <c r="X84" s="167"/>
      <c r="Y84" s="93"/>
      <c r="Z84" s="95"/>
      <c r="AA84" s="93"/>
      <c r="AB84" s="123"/>
      <c r="AC84" s="97"/>
      <c r="AD84" s="95"/>
      <c r="AE84" s="98"/>
      <c r="AF84" s="50"/>
      <c r="AG84" s="52"/>
    </row>
    <row r="85" spans="1:33" s="31" customFormat="1" x14ac:dyDescent="0.25">
      <c r="A85" s="52"/>
      <c r="B85" s="52"/>
      <c r="C85" s="54"/>
      <c r="D85" s="55"/>
      <c r="E85" s="54"/>
      <c r="F85" s="34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88"/>
      <c r="Z85" s="95"/>
      <c r="AA85" s="88"/>
      <c r="AB85" s="95"/>
      <c r="AC85" s="94"/>
      <c r="AD85" s="95"/>
      <c r="AE85" s="96"/>
      <c r="AF85" s="50"/>
      <c r="AG85" s="52"/>
    </row>
    <row r="86" spans="1:33" s="31" customFormat="1" x14ac:dyDescent="0.25">
      <c r="A86" s="52"/>
      <c r="B86" s="52"/>
      <c r="C86" s="54"/>
      <c r="D86" s="55"/>
      <c r="E86" s="54"/>
      <c r="F86" s="34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88"/>
      <c r="Z86" s="95"/>
      <c r="AA86" s="88"/>
      <c r="AB86" s="95"/>
      <c r="AC86" s="94"/>
      <c r="AD86" s="95"/>
      <c r="AE86" s="96"/>
      <c r="AF86" s="50"/>
      <c r="AG86" s="52"/>
    </row>
    <row r="87" spans="1:33" s="31" customFormat="1" x14ac:dyDescent="0.25">
      <c r="A87" s="52"/>
      <c r="B87" s="52"/>
      <c r="C87" s="68"/>
      <c r="D87" s="69"/>
      <c r="E87" s="105"/>
      <c r="F87" s="50"/>
      <c r="G87" s="70"/>
      <c r="H87" s="71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66"/>
      <c r="X87" s="167"/>
      <c r="Y87" s="93"/>
      <c r="Z87" s="95"/>
      <c r="AA87" s="93"/>
      <c r="AB87" s="123"/>
      <c r="AC87" s="97"/>
      <c r="AD87" s="95"/>
      <c r="AE87" s="98"/>
      <c r="AF87" s="50"/>
      <c r="AG87" s="52"/>
    </row>
    <row r="88" spans="1:33" s="31" customFormat="1" x14ac:dyDescent="0.25">
      <c r="A88" s="52"/>
      <c r="B88" s="52"/>
      <c r="C88" s="54"/>
      <c r="D88" s="55"/>
      <c r="E88" s="54"/>
      <c r="F88" s="34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88"/>
      <c r="Z88" s="95"/>
      <c r="AA88" s="88"/>
      <c r="AB88" s="95"/>
      <c r="AC88" s="94"/>
      <c r="AD88" s="95"/>
      <c r="AE88" s="96"/>
      <c r="AF88" s="50"/>
      <c r="AG88" s="52"/>
    </row>
    <row r="89" spans="1:33" s="31" customFormat="1" x14ac:dyDescent="0.25">
      <c r="A89" s="50"/>
      <c r="B89" s="52"/>
      <c r="C89" s="54"/>
      <c r="D89" s="55"/>
      <c r="E89" s="54"/>
      <c r="F89" s="34"/>
      <c r="G89" s="70"/>
      <c r="H89" s="71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56"/>
      <c r="X89" s="56"/>
      <c r="Y89" s="88"/>
      <c r="Z89" s="95"/>
      <c r="AA89" s="88"/>
      <c r="AB89" s="95"/>
      <c r="AC89" s="94"/>
      <c r="AD89" s="95"/>
      <c r="AE89" s="96"/>
      <c r="AF89" s="50"/>
      <c r="AG89" s="52"/>
    </row>
    <row r="90" spans="1:33" s="31" customFormat="1" x14ac:dyDescent="0.25">
      <c r="A90" s="52"/>
      <c r="B90" s="52"/>
      <c r="C90" s="54"/>
      <c r="D90" s="55"/>
      <c r="E90" s="54"/>
      <c r="F90" s="34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88"/>
      <c r="Z90" s="95"/>
      <c r="AA90" s="88"/>
      <c r="AB90" s="95"/>
      <c r="AC90" s="94"/>
      <c r="AD90" s="95"/>
      <c r="AE90" s="96"/>
      <c r="AF90" s="50"/>
      <c r="AG90" s="52"/>
    </row>
    <row r="91" spans="1:33" s="31" customFormat="1" x14ac:dyDescent="0.25">
      <c r="A91" s="52"/>
      <c r="B91" s="52"/>
      <c r="C91" s="54"/>
      <c r="D91" s="55"/>
      <c r="E91" s="54"/>
      <c r="F91" s="34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88"/>
      <c r="Z91" s="95"/>
      <c r="AA91" s="88"/>
      <c r="AB91" s="95"/>
      <c r="AC91" s="94"/>
      <c r="AD91" s="95"/>
      <c r="AE91" s="96"/>
      <c r="AF91" s="50"/>
      <c r="AG91" s="52"/>
    </row>
    <row r="92" spans="1:33" s="31" customFormat="1" x14ac:dyDescent="0.25">
      <c r="A92" s="52"/>
      <c r="B92" s="52"/>
      <c r="C92" s="54"/>
      <c r="D92" s="55"/>
      <c r="E92" s="54"/>
      <c r="F92" s="34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88"/>
      <c r="Z92" s="95"/>
      <c r="AA92" s="88"/>
      <c r="AB92" s="95"/>
      <c r="AC92" s="94"/>
      <c r="AD92" s="95"/>
      <c r="AE92" s="96"/>
      <c r="AF92" s="50"/>
      <c r="AG92" s="52"/>
    </row>
    <row r="93" spans="1:33" s="31" customFormat="1" x14ac:dyDescent="0.25">
      <c r="A93" s="52"/>
      <c r="B93" s="52"/>
      <c r="C93" s="68"/>
      <c r="D93" s="69"/>
      <c r="E93" s="105"/>
      <c r="F93" s="50"/>
      <c r="G93" s="70"/>
      <c r="H93" s="71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66"/>
      <c r="X93" s="167"/>
      <c r="Y93" s="93"/>
      <c r="Z93" s="95"/>
      <c r="AA93" s="93"/>
      <c r="AB93" s="123"/>
      <c r="AC93" s="97"/>
      <c r="AD93" s="95"/>
      <c r="AE93" s="98"/>
      <c r="AF93" s="50"/>
      <c r="AG93" s="52"/>
    </row>
    <row r="94" spans="1:33" s="31" customFormat="1" x14ac:dyDescent="0.25">
      <c r="A94" s="52"/>
      <c r="B94" s="52"/>
      <c r="C94" s="54"/>
      <c r="D94" s="55"/>
      <c r="E94" s="54"/>
      <c r="F94" s="34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88"/>
      <c r="Z94" s="95"/>
      <c r="AA94" s="88"/>
      <c r="AB94" s="95"/>
      <c r="AC94" s="94"/>
      <c r="AD94" s="95"/>
      <c r="AE94" s="96"/>
      <c r="AF94" s="50"/>
      <c r="AG94" s="52"/>
    </row>
    <row r="95" spans="1:33" s="31" customFormat="1" x14ac:dyDescent="0.25">
      <c r="A95" s="50"/>
      <c r="B95" s="52"/>
      <c r="C95" s="54"/>
      <c r="D95" s="55"/>
      <c r="E95" s="54"/>
      <c r="F95" s="34"/>
      <c r="G95" s="70"/>
      <c r="H95" s="71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56"/>
      <c r="X95" s="56"/>
      <c r="Y95" s="88"/>
      <c r="Z95" s="95"/>
      <c r="AA95" s="88"/>
      <c r="AB95" s="95"/>
      <c r="AC95" s="94"/>
      <c r="AD95" s="95"/>
      <c r="AE95" s="96"/>
      <c r="AF95" s="50"/>
      <c r="AG95" s="52"/>
    </row>
    <row r="96" spans="1:33" s="31" customFormat="1" x14ac:dyDescent="0.25">
      <c r="A96" s="52"/>
      <c r="B96" s="52"/>
      <c r="C96" s="54"/>
      <c r="D96" s="55"/>
      <c r="E96" s="54"/>
      <c r="F96" s="34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88"/>
      <c r="Z96" s="95"/>
      <c r="AA96" s="88"/>
      <c r="AB96" s="95"/>
      <c r="AC96" s="94"/>
      <c r="AD96" s="95"/>
      <c r="AE96" s="96"/>
      <c r="AF96" s="50"/>
      <c r="AG96" s="52"/>
    </row>
    <row r="97" spans="1:33" s="31" customFormat="1" x14ac:dyDescent="0.25">
      <c r="A97" s="52"/>
      <c r="B97" s="52"/>
      <c r="C97" s="54"/>
      <c r="D97" s="55"/>
      <c r="E97" s="54"/>
      <c r="F97" s="34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88"/>
      <c r="Z97" s="95"/>
      <c r="AA97" s="88"/>
      <c r="AB97" s="95"/>
      <c r="AC97" s="94"/>
      <c r="AD97" s="95"/>
      <c r="AE97" s="96"/>
      <c r="AF97" s="50"/>
      <c r="AG97" s="52"/>
    </row>
    <row r="98" spans="1:33" s="31" customFormat="1" x14ac:dyDescent="0.25">
      <c r="A98" s="52"/>
      <c r="B98" s="52"/>
      <c r="C98" s="54"/>
      <c r="D98" s="55"/>
      <c r="E98" s="54"/>
      <c r="F98" s="34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88"/>
      <c r="Z98" s="95"/>
      <c r="AA98" s="88"/>
      <c r="AB98" s="95"/>
      <c r="AC98" s="94"/>
      <c r="AD98" s="95"/>
      <c r="AE98" s="96"/>
      <c r="AF98" s="50"/>
      <c r="AG98" s="52"/>
    </row>
    <row r="99" spans="1:33" s="31" customFormat="1" x14ac:dyDescent="0.25">
      <c r="A99" s="52"/>
      <c r="B99" s="52"/>
      <c r="C99" s="54"/>
      <c r="D99" s="55"/>
      <c r="E99" s="54"/>
      <c r="F99" s="34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88"/>
      <c r="Z99" s="95"/>
      <c r="AA99" s="88"/>
      <c r="AB99" s="95"/>
      <c r="AC99" s="94"/>
      <c r="AD99" s="95"/>
      <c r="AE99" s="96"/>
      <c r="AF99" s="50"/>
      <c r="AG99" s="52"/>
    </row>
    <row r="100" spans="1:33" s="31" customFormat="1" x14ac:dyDescent="0.25">
      <c r="A100" s="52"/>
      <c r="B100" s="52"/>
      <c r="C100" s="54"/>
      <c r="D100" s="55"/>
      <c r="E100" s="54"/>
      <c r="F100" s="34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88"/>
      <c r="Z100" s="95"/>
      <c r="AA100" s="88"/>
      <c r="AB100" s="95"/>
      <c r="AC100" s="94"/>
      <c r="AD100" s="95"/>
      <c r="AE100" s="96"/>
      <c r="AF100" s="50"/>
      <c r="AG100" s="52"/>
    </row>
    <row r="101" spans="1:33" s="31" customFormat="1" x14ac:dyDescent="0.25">
      <c r="A101" s="52"/>
      <c r="B101" s="52"/>
      <c r="C101" s="54"/>
      <c r="D101" s="55"/>
      <c r="E101" s="54"/>
      <c r="F101" s="34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88"/>
      <c r="Z101" s="95"/>
      <c r="AA101" s="88"/>
      <c r="AB101" s="95"/>
      <c r="AC101" s="94"/>
      <c r="AD101" s="95"/>
      <c r="AE101" s="96"/>
      <c r="AF101" s="50"/>
      <c r="AG101" s="52"/>
    </row>
    <row r="102" spans="1:33" s="31" customFormat="1" x14ac:dyDescent="0.25">
      <c r="A102" s="52"/>
      <c r="B102" s="52"/>
      <c r="C102" s="68"/>
      <c r="D102" s="69"/>
      <c r="E102" s="105"/>
      <c r="F102" s="50"/>
      <c r="G102" s="70"/>
      <c r="H102" s="71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66"/>
      <c r="X102" s="167"/>
      <c r="Y102" s="93"/>
      <c r="Z102" s="95"/>
      <c r="AA102" s="93"/>
      <c r="AB102" s="123"/>
      <c r="AC102" s="97"/>
      <c r="AD102" s="95"/>
      <c r="AE102" s="98"/>
      <c r="AF102" s="50"/>
      <c r="AG102" s="52"/>
    </row>
    <row r="103" spans="1:33" s="31" customFormat="1" x14ac:dyDescent="0.25">
      <c r="A103" s="52"/>
      <c r="B103" s="52"/>
      <c r="C103" s="54"/>
      <c r="D103" s="55"/>
      <c r="E103" s="54"/>
      <c r="F103" s="34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88"/>
      <c r="Z103" s="95"/>
      <c r="AA103" s="88"/>
      <c r="AB103" s="95"/>
      <c r="AC103" s="94"/>
      <c r="AD103" s="95"/>
      <c r="AE103" s="96"/>
      <c r="AF103" s="50"/>
      <c r="AG103" s="52"/>
    </row>
    <row r="104" spans="1:33" s="31" customFormat="1" x14ac:dyDescent="0.25">
      <c r="A104" s="50"/>
      <c r="B104" s="52"/>
      <c r="C104" s="54"/>
      <c r="D104" s="55"/>
      <c r="E104" s="54"/>
      <c r="F104" s="34"/>
      <c r="G104" s="70"/>
      <c r="H104" s="71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56"/>
      <c r="X104" s="56"/>
      <c r="Y104" s="88"/>
      <c r="Z104" s="95"/>
      <c r="AA104" s="88"/>
      <c r="AB104" s="95"/>
      <c r="AC104" s="94"/>
      <c r="AD104" s="95"/>
      <c r="AE104" s="96"/>
      <c r="AF104" s="50"/>
      <c r="AG104" s="52"/>
    </row>
    <row r="105" spans="1:33" s="31" customFormat="1" x14ac:dyDescent="0.25">
      <c r="A105" s="52"/>
      <c r="B105" s="52"/>
      <c r="C105" s="54"/>
      <c r="D105" s="55"/>
      <c r="E105" s="54"/>
      <c r="F105" s="34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88"/>
      <c r="Z105" s="95"/>
      <c r="AA105" s="88"/>
      <c r="AB105" s="95"/>
      <c r="AC105" s="94"/>
      <c r="AD105" s="95"/>
      <c r="AE105" s="96"/>
      <c r="AF105" s="50"/>
      <c r="AG105" s="52"/>
    </row>
    <row r="106" spans="1:33" s="31" customFormat="1" x14ac:dyDescent="0.25">
      <c r="A106" s="52"/>
      <c r="B106" s="52"/>
      <c r="C106" s="54"/>
      <c r="D106" s="55"/>
      <c r="E106" s="54"/>
      <c r="F106" s="34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88"/>
      <c r="Z106" s="95"/>
      <c r="AA106" s="88"/>
      <c r="AB106" s="95"/>
      <c r="AC106" s="94"/>
      <c r="AD106" s="95"/>
      <c r="AE106" s="96"/>
      <c r="AF106" s="50"/>
      <c r="AG106" s="52"/>
    </row>
    <row r="107" spans="1:33" s="31" customFormat="1" x14ac:dyDescent="0.25">
      <c r="A107" s="52"/>
      <c r="B107" s="52"/>
      <c r="C107" s="54"/>
      <c r="D107" s="55"/>
      <c r="E107" s="54"/>
      <c r="F107" s="34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88"/>
      <c r="Z107" s="95"/>
      <c r="AA107" s="88"/>
      <c r="AB107" s="95"/>
      <c r="AC107" s="94"/>
      <c r="AD107" s="95"/>
      <c r="AE107" s="96"/>
      <c r="AF107" s="50"/>
      <c r="AG107" s="52"/>
    </row>
    <row r="108" spans="1:33" s="31" customFormat="1" x14ac:dyDescent="0.25">
      <c r="A108" s="52"/>
      <c r="B108" s="52"/>
      <c r="C108" s="54"/>
      <c r="D108" s="55"/>
      <c r="E108" s="54"/>
      <c r="F108" s="34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88"/>
      <c r="Z108" s="95"/>
      <c r="AA108" s="88"/>
      <c r="AB108" s="95"/>
      <c r="AC108" s="94"/>
      <c r="AD108" s="95"/>
      <c r="AE108" s="96"/>
      <c r="AF108" s="50"/>
      <c r="AG108" s="52"/>
    </row>
    <row r="109" spans="1:33" s="31" customFormat="1" x14ac:dyDescent="0.25">
      <c r="A109" s="52"/>
      <c r="B109" s="52"/>
      <c r="C109" s="54"/>
      <c r="D109" s="55"/>
      <c r="E109" s="54"/>
      <c r="F109" s="34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88"/>
      <c r="Z109" s="95"/>
      <c r="AA109" s="88"/>
      <c r="AB109" s="95"/>
      <c r="AC109" s="94"/>
      <c r="AD109" s="95"/>
      <c r="AE109" s="96"/>
      <c r="AF109" s="50"/>
      <c r="AG109" s="52"/>
    </row>
    <row r="110" spans="1:33" s="31" customFormat="1" x14ac:dyDescent="0.25">
      <c r="A110" s="52"/>
      <c r="B110" s="52"/>
      <c r="C110" s="54"/>
      <c r="D110" s="55"/>
      <c r="E110" s="54"/>
      <c r="F110" s="34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88"/>
      <c r="Z110" s="95"/>
      <c r="AA110" s="88"/>
      <c r="AB110" s="95"/>
      <c r="AC110" s="94"/>
      <c r="AD110" s="95"/>
      <c r="AE110" s="96"/>
      <c r="AF110" s="50"/>
      <c r="AG110" s="52"/>
    </row>
    <row r="111" spans="1:33" s="31" customFormat="1" x14ac:dyDescent="0.25">
      <c r="A111" s="52"/>
      <c r="B111" s="52"/>
      <c r="C111" s="54"/>
      <c r="D111" s="55"/>
      <c r="E111" s="54"/>
      <c r="F111" s="34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88"/>
      <c r="Z111" s="95"/>
      <c r="AA111" s="88"/>
      <c r="AB111" s="95"/>
      <c r="AC111" s="94"/>
      <c r="AD111" s="95"/>
      <c r="AE111" s="96"/>
      <c r="AF111" s="50"/>
      <c r="AG111" s="52"/>
    </row>
    <row r="112" spans="1:33" s="31" customFormat="1" x14ac:dyDescent="0.25">
      <c r="A112" s="52"/>
      <c r="B112" s="52"/>
      <c r="C112" s="54"/>
      <c r="D112" s="55"/>
      <c r="E112" s="54"/>
      <c r="F112" s="34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88"/>
      <c r="Z112" s="95"/>
      <c r="AA112" s="88"/>
      <c r="AB112" s="95"/>
      <c r="AC112" s="94"/>
      <c r="AD112" s="95"/>
      <c r="AE112" s="96"/>
      <c r="AF112" s="50"/>
      <c r="AG112" s="52"/>
    </row>
    <row r="113" spans="1:33" s="31" customFormat="1" x14ac:dyDescent="0.25">
      <c r="A113" s="52"/>
      <c r="B113" s="52"/>
      <c r="C113" s="68"/>
      <c r="D113" s="69"/>
      <c r="E113" s="105"/>
      <c r="F113" s="50"/>
      <c r="G113" s="70"/>
      <c r="H113" s="71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66"/>
      <c r="X113" s="167"/>
      <c r="Y113" s="93"/>
      <c r="Z113" s="95"/>
      <c r="AA113" s="93"/>
      <c r="AB113" s="123"/>
      <c r="AC113" s="97"/>
      <c r="AD113" s="95"/>
      <c r="AE113" s="98"/>
      <c r="AF113" s="50"/>
      <c r="AG113" s="52"/>
    </row>
    <row r="114" spans="1:33" s="31" customFormat="1" x14ac:dyDescent="0.25">
      <c r="A114" s="52"/>
      <c r="B114" s="52"/>
      <c r="C114" s="54"/>
      <c r="D114" s="55"/>
      <c r="E114" s="54"/>
      <c r="F114" s="34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88"/>
      <c r="Z114" s="95"/>
      <c r="AA114" s="88"/>
      <c r="AB114" s="95"/>
      <c r="AC114" s="94"/>
      <c r="AD114" s="95"/>
      <c r="AE114" s="96"/>
      <c r="AF114" s="50"/>
      <c r="AG114" s="52"/>
    </row>
    <row r="115" spans="1:33" s="31" customFormat="1" x14ac:dyDescent="0.25">
      <c r="A115" s="50"/>
      <c r="B115" s="52"/>
      <c r="C115" s="54"/>
      <c r="D115" s="55"/>
      <c r="E115" s="54"/>
      <c r="F115" s="34"/>
      <c r="G115" s="70"/>
      <c r="H115" s="71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56"/>
      <c r="X115" s="56"/>
      <c r="Y115" s="88"/>
      <c r="Z115" s="95"/>
      <c r="AA115" s="88"/>
      <c r="AB115" s="95"/>
      <c r="AC115" s="94"/>
      <c r="AD115" s="95"/>
      <c r="AE115" s="96"/>
      <c r="AF115" s="50"/>
      <c r="AG115" s="52"/>
    </row>
    <row r="116" spans="1:33" s="31" customFormat="1" x14ac:dyDescent="0.25">
      <c r="A116" s="52"/>
      <c r="B116" s="52"/>
      <c r="C116" s="54"/>
      <c r="D116" s="55"/>
      <c r="E116" s="54"/>
      <c r="F116" s="34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88"/>
      <c r="Z116" s="95"/>
      <c r="AA116" s="88"/>
      <c r="AB116" s="95"/>
      <c r="AC116" s="94"/>
      <c r="AD116" s="95"/>
      <c r="AE116" s="96"/>
      <c r="AF116" s="50"/>
      <c r="AG116" s="52"/>
    </row>
    <row r="117" spans="1:33" s="31" customFormat="1" x14ac:dyDescent="0.25">
      <c r="A117" s="52"/>
      <c r="B117" s="52"/>
      <c r="C117" s="54"/>
      <c r="D117" s="55"/>
      <c r="E117" s="54"/>
      <c r="F117" s="34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88"/>
      <c r="Z117" s="95"/>
      <c r="AA117" s="88"/>
      <c r="AB117" s="95"/>
      <c r="AC117" s="94"/>
      <c r="AD117" s="95"/>
      <c r="AE117" s="96"/>
      <c r="AF117" s="50"/>
      <c r="AG117" s="52"/>
    </row>
    <row r="118" spans="1:33" s="31" customFormat="1" x14ac:dyDescent="0.25">
      <c r="A118" s="52"/>
      <c r="B118" s="52"/>
      <c r="C118" s="54"/>
      <c r="D118" s="55"/>
      <c r="E118" s="54"/>
      <c r="F118" s="34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88"/>
      <c r="Z118" s="95"/>
      <c r="AA118" s="88"/>
      <c r="AB118" s="95"/>
      <c r="AC118" s="94"/>
      <c r="AD118" s="95"/>
      <c r="AE118" s="96"/>
      <c r="AF118" s="50"/>
      <c r="AG118" s="52"/>
    </row>
    <row r="119" spans="1:33" s="31" customFormat="1" x14ac:dyDescent="0.25">
      <c r="A119" s="52"/>
      <c r="B119" s="52"/>
      <c r="C119" s="54"/>
      <c r="D119" s="55"/>
      <c r="E119" s="54"/>
      <c r="F119" s="34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88"/>
      <c r="Z119" s="95"/>
      <c r="AA119" s="88"/>
      <c r="AB119" s="95"/>
      <c r="AC119" s="94"/>
      <c r="AD119" s="95"/>
      <c r="AE119" s="96"/>
      <c r="AF119" s="50"/>
      <c r="AG119" s="52"/>
    </row>
    <row r="120" spans="1:33" s="31" customFormat="1" x14ac:dyDescent="0.25">
      <c r="A120" s="52"/>
      <c r="B120" s="52"/>
      <c r="C120" s="68"/>
      <c r="D120" s="69"/>
      <c r="E120" s="105"/>
      <c r="F120" s="50"/>
      <c r="G120" s="70"/>
      <c r="H120" s="71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66"/>
      <c r="X120" s="167"/>
      <c r="Y120" s="93"/>
      <c r="Z120" s="95"/>
      <c r="AA120" s="93"/>
      <c r="AB120" s="123"/>
      <c r="AC120" s="97"/>
      <c r="AD120" s="95"/>
      <c r="AE120" s="98"/>
      <c r="AF120" s="50"/>
      <c r="AG120" s="52"/>
    </row>
    <row r="121" spans="1:33" s="31" customFormat="1" x14ac:dyDescent="0.25">
      <c r="A121" s="52"/>
      <c r="B121" s="52"/>
      <c r="C121" s="54"/>
      <c r="D121" s="55"/>
      <c r="E121" s="54"/>
      <c r="F121" s="34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88"/>
      <c r="Z121" s="95"/>
      <c r="AA121" s="88"/>
      <c r="AB121" s="95"/>
      <c r="AC121" s="94"/>
      <c r="AD121" s="95"/>
      <c r="AE121" s="96"/>
      <c r="AF121" s="50"/>
      <c r="AG121" s="52"/>
    </row>
    <row r="122" spans="1:33" s="31" customFormat="1" x14ac:dyDescent="0.25">
      <c r="A122" s="50"/>
      <c r="B122" s="52"/>
      <c r="C122" s="54"/>
      <c r="D122" s="55"/>
      <c r="E122" s="54"/>
      <c r="F122" s="34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88"/>
      <c r="Z122" s="95"/>
      <c r="AA122" s="88"/>
      <c r="AB122" s="95"/>
      <c r="AC122" s="94"/>
      <c r="AD122" s="95"/>
      <c r="AE122" s="96"/>
      <c r="AF122" s="50"/>
      <c r="AG122" s="52"/>
    </row>
    <row r="123" spans="1:33" s="31" customFormat="1" x14ac:dyDescent="0.25">
      <c r="A123" s="52"/>
      <c r="B123" s="52"/>
      <c r="C123" s="68"/>
      <c r="D123" s="69"/>
      <c r="E123" s="105"/>
      <c r="F123" s="50"/>
      <c r="G123" s="70"/>
      <c r="H123" s="71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66"/>
      <c r="X123" s="167"/>
      <c r="Y123" s="93"/>
      <c r="Z123" s="95"/>
      <c r="AA123" s="93"/>
      <c r="AB123" s="123"/>
      <c r="AC123" s="97"/>
      <c r="AD123" s="95"/>
      <c r="AE123" s="98"/>
      <c r="AF123" s="50"/>
      <c r="AG123" s="52"/>
    </row>
    <row r="124" spans="1:33" s="31" customFormat="1" x14ac:dyDescent="0.25">
      <c r="A124" s="52"/>
      <c r="B124" s="52"/>
      <c r="C124" s="54"/>
      <c r="D124" s="55"/>
      <c r="E124" s="54"/>
      <c r="F124" s="34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88"/>
      <c r="Z124" s="95"/>
      <c r="AA124" s="88"/>
      <c r="AB124" s="95"/>
      <c r="AC124" s="94"/>
      <c r="AD124" s="95"/>
      <c r="AE124" s="96"/>
      <c r="AF124" s="50"/>
      <c r="AG124" s="52"/>
    </row>
    <row r="125" spans="1:33" s="31" customFormat="1" x14ac:dyDescent="0.25">
      <c r="A125" s="50"/>
      <c r="B125" s="52"/>
      <c r="C125" s="54"/>
      <c r="D125" s="55"/>
      <c r="E125" s="54"/>
      <c r="F125" s="34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88"/>
      <c r="Z125" s="95"/>
      <c r="AA125" s="88"/>
      <c r="AB125" s="95"/>
      <c r="AC125" s="94"/>
      <c r="AD125" s="95"/>
      <c r="AE125" s="96"/>
      <c r="AF125" s="50"/>
      <c r="AG125" s="52"/>
    </row>
    <row r="126" spans="1:33" s="31" customFormat="1" x14ac:dyDescent="0.25">
      <c r="A126" s="52"/>
      <c r="B126" s="52"/>
      <c r="C126" s="68"/>
      <c r="D126" s="69"/>
      <c r="E126" s="105"/>
      <c r="F126" s="50"/>
      <c r="G126" s="70"/>
      <c r="H126" s="71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66"/>
      <c r="X126" s="167"/>
      <c r="Y126" s="93"/>
      <c r="Z126" s="95"/>
      <c r="AA126" s="93"/>
      <c r="AB126" s="123"/>
      <c r="AC126" s="97"/>
      <c r="AD126" s="95"/>
      <c r="AE126" s="98"/>
      <c r="AF126" s="50"/>
      <c r="AG126" s="52"/>
    </row>
    <row r="127" spans="1:33" s="31" customFormat="1" x14ac:dyDescent="0.25">
      <c r="A127" s="52"/>
      <c r="B127" s="52"/>
      <c r="C127" s="54"/>
      <c r="D127" s="55"/>
      <c r="E127" s="54"/>
      <c r="F127" s="34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88"/>
      <c r="Z127" s="95"/>
      <c r="AA127" s="88"/>
      <c r="AB127" s="95"/>
      <c r="AC127" s="94"/>
      <c r="AD127" s="95"/>
      <c r="AE127" s="96"/>
      <c r="AF127" s="50"/>
      <c r="AG127" s="52"/>
    </row>
    <row r="128" spans="1:33" s="31" customFormat="1" x14ac:dyDescent="0.25">
      <c r="A128" s="50"/>
      <c r="B128" s="52"/>
      <c r="C128" s="54"/>
      <c r="D128" s="55"/>
      <c r="E128" s="54"/>
      <c r="F128" s="34"/>
      <c r="G128" s="70"/>
      <c r="H128" s="71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56"/>
      <c r="X128" s="56"/>
      <c r="Y128" s="88"/>
      <c r="Z128" s="95"/>
      <c r="AA128" s="88"/>
      <c r="AB128" s="95"/>
      <c r="AC128" s="94"/>
      <c r="AD128" s="95"/>
      <c r="AE128" s="96"/>
      <c r="AF128" s="50"/>
      <c r="AG128" s="52"/>
    </row>
    <row r="129" spans="1:33" s="31" customFormat="1" x14ac:dyDescent="0.25">
      <c r="A129" s="52"/>
      <c r="B129" s="52"/>
      <c r="C129" s="54"/>
      <c r="D129" s="55"/>
      <c r="E129" s="54"/>
      <c r="F129" s="34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88"/>
      <c r="Z129" s="95"/>
      <c r="AA129" s="88"/>
      <c r="AB129" s="95"/>
      <c r="AC129" s="94"/>
      <c r="AD129" s="95"/>
      <c r="AE129" s="96"/>
      <c r="AF129" s="50"/>
      <c r="AG129" s="52"/>
    </row>
    <row r="130" spans="1:33" s="31" customFormat="1" x14ac:dyDescent="0.25">
      <c r="A130" s="52"/>
      <c r="B130" s="52"/>
      <c r="C130" s="54"/>
      <c r="D130" s="55"/>
      <c r="E130" s="54"/>
      <c r="F130" s="34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88"/>
      <c r="Z130" s="95"/>
      <c r="AA130" s="88"/>
      <c r="AB130" s="95"/>
      <c r="AC130" s="94"/>
      <c r="AD130" s="95"/>
      <c r="AE130" s="96"/>
      <c r="AF130" s="50"/>
      <c r="AG130" s="52"/>
    </row>
    <row r="131" spans="1:33" s="31" customFormat="1" x14ac:dyDescent="0.25">
      <c r="A131" s="52"/>
      <c r="B131" s="52"/>
      <c r="C131" s="54"/>
      <c r="D131" s="55"/>
      <c r="E131" s="54"/>
      <c r="F131" s="34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88"/>
      <c r="Z131" s="95"/>
      <c r="AA131" s="88"/>
      <c r="AB131" s="95"/>
      <c r="AC131" s="94"/>
      <c r="AD131" s="95"/>
      <c r="AE131" s="96"/>
      <c r="AF131" s="50"/>
      <c r="AG131" s="52"/>
    </row>
    <row r="132" spans="1:33" s="31" customFormat="1" x14ac:dyDescent="0.25">
      <c r="A132" s="52"/>
      <c r="B132" s="52"/>
      <c r="C132" s="54"/>
      <c r="D132" s="77"/>
      <c r="E132" s="76"/>
      <c r="F132" s="34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88"/>
      <c r="Z132" s="111"/>
      <c r="AA132" s="88"/>
      <c r="AB132" s="95"/>
      <c r="AC132" s="94"/>
      <c r="AD132" s="95"/>
      <c r="AE132" s="96"/>
      <c r="AF132" s="50"/>
      <c r="AG132" s="52"/>
    </row>
    <row r="133" spans="1:33" s="31" customFormat="1" ht="12.75" customHeight="1" x14ac:dyDescent="0.25">
      <c r="A133" s="52"/>
      <c r="B133" s="52"/>
      <c r="C133" s="54"/>
      <c r="D133" s="55"/>
      <c r="E133" s="54"/>
      <c r="F133" s="34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88"/>
      <c r="Z133" s="95"/>
      <c r="AA133" s="88"/>
      <c r="AB133" s="95"/>
      <c r="AC133" s="94"/>
      <c r="AD133" s="95"/>
      <c r="AE133" s="96"/>
      <c r="AF133" s="50"/>
      <c r="AG133" s="52"/>
    </row>
    <row r="134" spans="1:33" s="31" customFormat="1" x14ac:dyDescent="0.25">
      <c r="A134" s="52"/>
      <c r="B134" s="52"/>
      <c r="C134" s="54"/>
      <c r="D134" s="55"/>
      <c r="E134" s="54"/>
      <c r="F134" s="34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88"/>
      <c r="Z134" s="95"/>
      <c r="AA134" s="88"/>
      <c r="AB134" s="95"/>
      <c r="AC134" s="94"/>
      <c r="AD134" s="95"/>
      <c r="AE134" s="96"/>
      <c r="AF134" s="50"/>
      <c r="AG134" s="52"/>
    </row>
    <row r="135" spans="1:33" s="31" customFormat="1" x14ac:dyDescent="0.25">
      <c r="A135" s="52"/>
      <c r="B135" s="52"/>
      <c r="C135" s="54"/>
      <c r="D135" s="55"/>
      <c r="E135" s="54"/>
      <c r="F135" s="34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88"/>
      <c r="Z135" s="95"/>
      <c r="AA135" s="88"/>
      <c r="AB135" s="95"/>
      <c r="AC135" s="94"/>
      <c r="AD135" s="95"/>
      <c r="AE135" s="96"/>
      <c r="AF135" s="50"/>
      <c r="AG135" s="52"/>
    </row>
    <row r="136" spans="1:33" s="31" customFormat="1" x14ac:dyDescent="0.25">
      <c r="A136" s="52"/>
      <c r="B136" s="52"/>
      <c r="C136" s="68"/>
      <c r="D136" s="69"/>
      <c r="E136" s="105"/>
      <c r="F136" s="50"/>
      <c r="G136" s="70"/>
      <c r="H136" s="71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66"/>
      <c r="X136" s="167"/>
      <c r="Y136" s="93"/>
      <c r="Z136" s="95"/>
      <c r="AA136" s="93"/>
      <c r="AB136" s="123"/>
      <c r="AC136" s="97"/>
      <c r="AD136" s="95"/>
      <c r="AE136" s="98"/>
      <c r="AF136" s="50"/>
      <c r="AG136" s="52"/>
    </row>
    <row r="137" spans="1:33" s="31" customFormat="1" x14ac:dyDescent="0.25">
      <c r="A137" s="52"/>
      <c r="B137" s="52"/>
      <c r="C137" s="54"/>
      <c r="D137" s="55"/>
      <c r="E137" s="54"/>
      <c r="F137" s="34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88"/>
      <c r="Z137" s="95"/>
      <c r="AA137" s="88"/>
      <c r="AB137" s="95"/>
      <c r="AC137" s="94"/>
      <c r="AD137" s="95"/>
      <c r="AE137" s="96"/>
      <c r="AF137" s="50"/>
      <c r="AG137" s="52"/>
    </row>
    <row r="138" spans="1:33" s="31" customFormat="1" x14ac:dyDescent="0.25">
      <c r="A138" s="50"/>
      <c r="B138" s="52"/>
      <c r="C138" s="54"/>
      <c r="D138" s="55"/>
      <c r="E138" s="54"/>
      <c r="F138" s="34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88"/>
      <c r="Z138" s="95"/>
      <c r="AA138" s="88"/>
      <c r="AB138" s="95"/>
      <c r="AC138" s="94"/>
      <c r="AD138" s="95"/>
      <c r="AE138" s="96"/>
      <c r="AF138" s="50"/>
      <c r="AG138" s="52"/>
    </row>
    <row r="139" spans="1:33" s="31" customFormat="1" x14ac:dyDescent="0.25">
      <c r="A139" s="52"/>
      <c r="B139" s="52"/>
      <c r="C139" s="68"/>
      <c r="D139" s="69"/>
      <c r="E139" s="105"/>
      <c r="F139" s="50"/>
      <c r="G139" s="70"/>
      <c r="H139" s="71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66"/>
      <c r="X139" s="167"/>
      <c r="Y139" s="93"/>
      <c r="Z139" s="95"/>
      <c r="AA139" s="93"/>
      <c r="AB139" s="123"/>
      <c r="AC139" s="97"/>
      <c r="AD139" s="95"/>
      <c r="AE139" s="98"/>
      <c r="AF139" s="50"/>
      <c r="AG139" s="52"/>
    </row>
    <row r="140" spans="1:33" s="31" customFormat="1" x14ac:dyDescent="0.25">
      <c r="A140" s="52"/>
      <c r="B140" s="52"/>
      <c r="C140" s="54"/>
      <c r="D140" s="55"/>
      <c r="E140" s="54"/>
      <c r="F140" s="34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88"/>
      <c r="Z140" s="95"/>
      <c r="AA140" s="88"/>
      <c r="AB140" s="95"/>
      <c r="AC140" s="94"/>
      <c r="AD140" s="95"/>
      <c r="AE140" s="96"/>
      <c r="AF140" s="50"/>
      <c r="AG140" s="52"/>
    </row>
    <row r="141" spans="1:33" s="31" customFormat="1" x14ac:dyDescent="0.25">
      <c r="A141" s="50"/>
      <c r="B141" s="52"/>
      <c r="C141" s="54"/>
      <c r="D141" s="55"/>
      <c r="E141" s="54"/>
      <c r="F141" s="34"/>
      <c r="G141" s="70"/>
      <c r="H141" s="71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56"/>
      <c r="X141" s="56"/>
      <c r="Y141" s="88"/>
      <c r="Z141" s="95"/>
      <c r="AA141" s="88"/>
      <c r="AB141" s="95"/>
      <c r="AC141" s="94"/>
      <c r="AD141" s="95"/>
      <c r="AE141" s="96"/>
      <c r="AF141" s="50"/>
      <c r="AG141" s="52"/>
    </row>
    <row r="142" spans="1:33" s="31" customFormat="1" x14ac:dyDescent="0.25">
      <c r="A142" s="52"/>
      <c r="B142" s="52"/>
      <c r="C142" s="54"/>
      <c r="D142" s="55"/>
      <c r="E142" s="54"/>
      <c r="F142" s="34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88"/>
      <c r="Z142" s="95"/>
      <c r="AA142" s="88"/>
      <c r="AB142" s="95"/>
      <c r="AC142" s="94"/>
      <c r="AD142" s="95"/>
      <c r="AE142" s="96"/>
      <c r="AF142" s="50"/>
      <c r="AG142" s="52"/>
    </row>
    <row r="143" spans="1:33" s="31" customFormat="1" x14ac:dyDescent="0.25">
      <c r="A143" s="52"/>
      <c r="B143" s="52"/>
      <c r="C143" s="54"/>
      <c r="D143" s="55"/>
      <c r="E143" s="54"/>
      <c r="F143" s="34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88"/>
      <c r="Z143" s="95"/>
      <c r="AA143" s="88"/>
      <c r="AB143" s="95"/>
      <c r="AC143" s="94"/>
      <c r="AD143" s="95"/>
      <c r="AE143" s="96"/>
      <c r="AF143" s="50"/>
      <c r="AG143" s="52"/>
    </row>
    <row r="144" spans="1:33" s="31" customFormat="1" x14ac:dyDescent="0.25">
      <c r="A144" s="52"/>
      <c r="B144" s="52"/>
      <c r="C144" s="54"/>
      <c r="D144" s="55"/>
      <c r="E144" s="54"/>
      <c r="F144" s="34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88"/>
      <c r="Z144" s="111"/>
      <c r="AA144" s="88"/>
      <c r="AB144" s="95"/>
      <c r="AC144" s="94"/>
      <c r="AD144" s="95"/>
      <c r="AE144" s="96"/>
      <c r="AF144" s="50"/>
      <c r="AG144" s="52"/>
    </row>
    <row r="145" spans="1:33" s="31" customFormat="1" x14ac:dyDescent="0.25">
      <c r="A145" s="52"/>
      <c r="B145" s="52"/>
      <c r="C145" s="54"/>
      <c r="D145" s="55"/>
      <c r="E145" s="54"/>
      <c r="F145" s="34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88"/>
      <c r="Z145" s="111"/>
      <c r="AA145" s="88"/>
      <c r="AB145" s="95"/>
      <c r="AC145" s="94"/>
      <c r="AD145" s="95"/>
      <c r="AE145" s="96"/>
      <c r="AF145" s="50"/>
      <c r="AG145" s="52"/>
    </row>
    <row r="146" spans="1:33" s="31" customFormat="1" x14ac:dyDescent="0.25">
      <c r="A146" s="52"/>
      <c r="B146" s="52"/>
      <c r="C146" s="54"/>
      <c r="D146" s="55"/>
      <c r="E146" s="54"/>
      <c r="F146" s="34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88"/>
      <c r="Z146" s="95"/>
      <c r="AA146" s="88"/>
      <c r="AB146" s="95"/>
      <c r="AC146" s="94"/>
      <c r="AD146" s="95"/>
      <c r="AE146" s="96"/>
      <c r="AF146" s="50"/>
      <c r="AG146" s="52"/>
    </row>
    <row r="147" spans="1:33" s="31" customFormat="1" x14ac:dyDescent="0.25">
      <c r="A147" s="52"/>
      <c r="B147" s="52"/>
      <c r="C147" s="68"/>
      <c r="D147" s="69"/>
      <c r="E147" s="105"/>
      <c r="F147" s="50"/>
      <c r="G147" s="70"/>
      <c r="H147" s="71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66"/>
      <c r="X147" s="167"/>
      <c r="Y147" s="93"/>
      <c r="Z147" s="95"/>
      <c r="AA147" s="93"/>
      <c r="AB147" s="123"/>
      <c r="AC147" s="97"/>
      <c r="AD147" s="95"/>
      <c r="AE147" s="98"/>
      <c r="AF147" s="50"/>
      <c r="AG147" s="52"/>
    </row>
    <row r="148" spans="1:33" s="31" customFormat="1" x14ac:dyDescent="0.25">
      <c r="A148" s="52"/>
      <c r="B148" s="52"/>
      <c r="C148" s="54"/>
      <c r="D148" s="55"/>
      <c r="E148" s="54"/>
      <c r="F148" s="34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88"/>
      <c r="Z148" s="95"/>
      <c r="AA148" s="88"/>
      <c r="AB148" s="95"/>
      <c r="AC148" s="94"/>
      <c r="AD148" s="95"/>
      <c r="AE148" s="96"/>
      <c r="AF148" s="50"/>
      <c r="AG148" s="52"/>
    </row>
    <row r="149" spans="1:33" s="31" customFormat="1" x14ac:dyDescent="0.25">
      <c r="A149" s="50"/>
      <c r="B149" s="52"/>
      <c r="C149" s="54"/>
      <c r="D149" s="55"/>
      <c r="E149" s="54"/>
      <c r="F149" s="34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88"/>
      <c r="Z149" s="95"/>
      <c r="AA149" s="88"/>
      <c r="AB149" s="95"/>
      <c r="AC149" s="94"/>
      <c r="AD149" s="95"/>
      <c r="AE149" s="96"/>
      <c r="AF149" s="50"/>
      <c r="AG149" s="52"/>
    </row>
    <row r="150" spans="1:33" s="31" customFormat="1" x14ac:dyDescent="0.25">
      <c r="A150" s="52"/>
      <c r="B150" s="52"/>
      <c r="C150" s="68"/>
      <c r="D150" s="69"/>
      <c r="E150" s="105"/>
      <c r="F150" s="50"/>
      <c r="G150" s="70"/>
      <c r="H150" s="71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66"/>
      <c r="X150" s="167"/>
      <c r="Y150" s="93"/>
      <c r="Z150" s="95"/>
      <c r="AA150" s="88"/>
      <c r="AB150" s="95"/>
      <c r="AC150" s="94"/>
      <c r="AD150" s="95"/>
      <c r="AE150" s="96"/>
      <c r="AF150" s="50"/>
      <c r="AG150" s="52"/>
    </row>
    <row r="151" spans="1:33" s="31" customFormat="1" x14ac:dyDescent="0.25">
      <c r="A151" s="52"/>
      <c r="B151" s="52"/>
      <c r="C151" s="54"/>
      <c r="D151" s="55"/>
      <c r="E151" s="54"/>
      <c r="F151" s="34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88"/>
      <c r="Z151" s="95"/>
      <c r="AA151" s="88"/>
      <c r="AB151" s="95"/>
      <c r="AC151" s="94"/>
      <c r="AD151" s="95"/>
      <c r="AE151" s="96"/>
      <c r="AF151" s="50"/>
      <c r="AG151" s="52"/>
    </row>
    <row r="152" spans="1:33" s="31" customFormat="1" x14ac:dyDescent="0.25">
      <c r="A152" s="52"/>
      <c r="B152" s="52"/>
      <c r="C152" s="54"/>
      <c r="D152" s="55"/>
      <c r="E152" s="54"/>
      <c r="F152" s="34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88"/>
      <c r="Z152" s="95"/>
      <c r="AA152" s="88"/>
      <c r="AB152" s="95"/>
      <c r="AC152" s="94"/>
      <c r="AD152" s="95"/>
      <c r="AE152" s="96"/>
      <c r="AF152" s="50"/>
      <c r="AG152" s="52"/>
    </row>
    <row r="153" spans="1:33" s="31" customFormat="1" x14ac:dyDescent="0.25">
      <c r="A153" s="52"/>
      <c r="B153" s="52"/>
      <c r="C153" s="68"/>
      <c r="D153" s="69"/>
      <c r="E153" s="105"/>
      <c r="F153" s="50"/>
      <c r="G153" s="70"/>
      <c r="H153" s="71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66"/>
      <c r="X153" s="167"/>
      <c r="Y153" s="93"/>
      <c r="Z153" s="95"/>
      <c r="AA153" s="88"/>
      <c r="AB153" s="95"/>
      <c r="AC153" s="94"/>
      <c r="AD153" s="95"/>
      <c r="AE153" s="96"/>
      <c r="AF153" s="50"/>
      <c r="AG153" s="52"/>
    </row>
    <row r="154" spans="1:33" s="31" customFormat="1" x14ac:dyDescent="0.25">
      <c r="A154" s="52"/>
      <c r="B154" s="52"/>
      <c r="C154" s="54"/>
      <c r="D154" s="55"/>
      <c r="E154" s="54"/>
      <c r="F154" s="34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88"/>
      <c r="Z154" s="95"/>
      <c r="AA154" s="88"/>
      <c r="AB154" s="95"/>
      <c r="AC154" s="94"/>
      <c r="AD154" s="95"/>
      <c r="AE154" s="96"/>
      <c r="AF154" s="50"/>
      <c r="AG154" s="52"/>
    </row>
    <row r="155" spans="1:33" s="31" customFormat="1" x14ac:dyDescent="0.25">
      <c r="A155" s="50"/>
      <c r="B155" s="52"/>
      <c r="C155" s="54"/>
      <c r="D155" s="55"/>
      <c r="E155" s="54"/>
      <c r="F155" s="34"/>
      <c r="G155" s="70"/>
      <c r="H155" s="71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56"/>
      <c r="X155" s="56"/>
      <c r="Y155" s="88"/>
      <c r="Z155" s="95"/>
      <c r="AA155" s="88"/>
      <c r="AB155" s="95"/>
      <c r="AC155" s="94"/>
      <c r="AD155" s="95"/>
      <c r="AE155" s="96"/>
      <c r="AF155" s="50"/>
      <c r="AG155" s="52"/>
    </row>
    <row r="156" spans="1:33" s="31" customFormat="1" x14ac:dyDescent="0.25">
      <c r="A156" s="52"/>
      <c r="B156" s="52"/>
      <c r="C156" s="54"/>
      <c r="D156" s="55"/>
      <c r="E156" s="54"/>
      <c r="F156" s="34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88"/>
      <c r="Z156" s="95"/>
      <c r="AA156" s="88"/>
      <c r="AB156" s="95"/>
      <c r="AC156" s="94"/>
      <c r="AD156" s="95"/>
      <c r="AE156" s="96"/>
      <c r="AF156" s="50"/>
      <c r="AG156" s="52"/>
    </row>
    <row r="157" spans="1:33" s="31" customFormat="1" x14ac:dyDescent="0.25">
      <c r="A157" s="52"/>
      <c r="B157" s="52"/>
      <c r="C157" s="68"/>
      <c r="D157" s="69"/>
      <c r="E157" s="105"/>
      <c r="F157" s="50"/>
      <c r="G157" s="70"/>
      <c r="H157" s="71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66"/>
      <c r="X157" s="167"/>
      <c r="Y157" s="93"/>
      <c r="Z157" s="95"/>
      <c r="AA157" s="88"/>
      <c r="AB157" s="95"/>
      <c r="AC157" s="94"/>
      <c r="AD157" s="95"/>
      <c r="AE157" s="96"/>
      <c r="AF157" s="50"/>
      <c r="AG157" s="52"/>
    </row>
    <row r="158" spans="1:33" s="31" customFormat="1" x14ac:dyDescent="0.25">
      <c r="A158" s="52"/>
      <c r="B158" s="52"/>
      <c r="C158" s="54"/>
      <c r="D158" s="55"/>
      <c r="E158" s="54"/>
      <c r="F158" s="34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88"/>
      <c r="Z158" s="95"/>
      <c r="AA158" s="88"/>
      <c r="AB158" s="95"/>
      <c r="AC158" s="94"/>
      <c r="AD158" s="95"/>
      <c r="AE158" s="96"/>
      <c r="AF158" s="50"/>
      <c r="AG158" s="52"/>
    </row>
    <row r="159" spans="1:33" s="31" customFormat="1" x14ac:dyDescent="0.25">
      <c r="A159" s="50"/>
      <c r="B159" s="52"/>
      <c r="C159" s="54"/>
      <c r="D159" s="55"/>
      <c r="E159" s="54"/>
      <c r="F159" s="34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88"/>
      <c r="Z159" s="95"/>
      <c r="AA159" s="88"/>
      <c r="AB159" s="95"/>
      <c r="AC159" s="94"/>
      <c r="AD159" s="95"/>
      <c r="AE159" s="96"/>
      <c r="AF159" s="50"/>
      <c r="AG159" s="52"/>
    </row>
    <row r="160" spans="1:33" s="31" customFormat="1" x14ac:dyDescent="0.25">
      <c r="A160" s="52"/>
      <c r="B160" s="52"/>
      <c r="C160" s="68"/>
      <c r="D160" s="69"/>
      <c r="E160" s="105"/>
      <c r="F160" s="50"/>
      <c r="G160" s="70"/>
      <c r="H160" s="71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66"/>
      <c r="X160" s="167"/>
      <c r="Y160" s="93"/>
      <c r="Z160" s="95"/>
      <c r="AA160" s="88"/>
      <c r="AB160" s="95"/>
      <c r="AC160" s="94"/>
      <c r="AD160" s="95"/>
      <c r="AE160" s="96"/>
      <c r="AF160" s="50"/>
      <c r="AG160" s="52"/>
    </row>
    <row r="161" spans="1:33" s="31" customFormat="1" x14ac:dyDescent="0.25">
      <c r="A161" s="50"/>
      <c r="B161" s="52"/>
      <c r="C161" s="54"/>
      <c r="D161" s="55"/>
      <c r="E161" s="54"/>
      <c r="F161" s="34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88"/>
      <c r="Z161" s="95"/>
      <c r="AA161" s="88"/>
      <c r="AB161" s="95"/>
      <c r="AC161" s="94"/>
      <c r="AD161" s="95"/>
      <c r="AE161" s="96"/>
      <c r="AF161" s="50"/>
      <c r="AG161" s="52"/>
    </row>
    <row r="162" spans="1:33" s="31" customFormat="1" x14ac:dyDescent="0.25">
      <c r="A162" s="52"/>
      <c r="B162" s="52"/>
      <c r="C162" s="54"/>
      <c r="D162" s="55"/>
      <c r="E162" s="54"/>
      <c r="F162" s="34"/>
      <c r="G162" s="70"/>
      <c r="H162" s="71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56"/>
      <c r="X162" s="56"/>
      <c r="Y162" s="88"/>
      <c r="Z162" s="95"/>
      <c r="AA162" s="88"/>
      <c r="AB162" s="95"/>
      <c r="AC162" s="94"/>
      <c r="AD162" s="95"/>
      <c r="AE162" s="96"/>
      <c r="AF162" s="50"/>
      <c r="AG162" s="52"/>
    </row>
    <row r="163" spans="1:33" s="31" customFormat="1" x14ac:dyDescent="0.25">
      <c r="A163" s="52"/>
      <c r="B163" s="52"/>
      <c r="C163" s="54"/>
      <c r="D163" s="55"/>
      <c r="E163" s="54"/>
      <c r="F163" s="34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88"/>
      <c r="Z163" s="95"/>
      <c r="AA163" s="88"/>
      <c r="AB163" s="95"/>
      <c r="AC163" s="94"/>
      <c r="AD163" s="95"/>
      <c r="AE163" s="96"/>
      <c r="AF163" s="50"/>
      <c r="AG163" s="52"/>
    </row>
    <row r="164" spans="1:33" s="31" customFormat="1" x14ac:dyDescent="0.25">
      <c r="A164" s="52"/>
      <c r="B164" s="52"/>
      <c r="C164" s="54"/>
      <c r="D164" s="55"/>
      <c r="E164" s="54"/>
      <c r="F164" s="34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88"/>
      <c r="Z164" s="95"/>
      <c r="AA164" s="88"/>
      <c r="AB164" s="95"/>
      <c r="AC164" s="94"/>
      <c r="AD164" s="95"/>
      <c r="AE164" s="96"/>
      <c r="AF164" s="50"/>
      <c r="AG164" s="52"/>
    </row>
    <row r="165" spans="1:33" s="31" customFormat="1" x14ac:dyDescent="0.25">
      <c r="A165" s="52"/>
      <c r="B165" s="52"/>
      <c r="C165" s="68"/>
      <c r="D165" s="69"/>
      <c r="E165" s="105"/>
      <c r="F165" s="50"/>
      <c r="G165" s="70"/>
      <c r="H165" s="71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66"/>
      <c r="X165" s="167"/>
      <c r="Y165" s="93"/>
      <c r="Z165" s="95"/>
      <c r="AA165" s="88"/>
      <c r="AB165" s="95"/>
      <c r="AC165" s="94"/>
      <c r="AD165" s="95"/>
      <c r="AE165" s="96"/>
      <c r="AF165" s="50"/>
      <c r="AG165" s="52"/>
    </row>
    <row r="166" spans="1:33" s="31" customFormat="1" x14ac:dyDescent="0.25">
      <c r="A166" s="52"/>
      <c r="B166" s="52"/>
      <c r="C166" s="54"/>
      <c r="D166" s="55"/>
      <c r="E166" s="54"/>
      <c r="F166" s="34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88"/>
      <c r="Z166" s="95"/>
      <c r="AA166" s="88"/>
      <c r="AB166" s="95"/>
      <c r="AC166" s="94"/>
      <c r="AD166" s="95"/>
      <c r="AE166" s="96"/>
      <c r="AF166" s="50"/>
      <c r="AG166" s="52"/>
    </row>
    <row r="167" spans="1:33" s="31" customFormat="1" x14ac:dyDescent="0.25">
      <c r="A167" s="50"/>
      <c r="B167" s="52"/>
      <c r="C167" s="54"/>
      <c r="D167" s="55"/>
      <c r="E167" s="54"/>
      <c r="F167" s="34"/>
      <c r="G167" s="70"/>
      <c r="H167" s="71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56"/>
      <c r="X167" s="56"/>
      <c r="Y167" s="88"/>
      <c r="Z167" s="95"/>
      <c r="AA167" s="88"/>
      <c r="AB167" s="95"/>
      <c r="AC167" s="94"/>
      <c r="AD167" s="95"/>
      <c r="AE167" s="96"/>
      <c r="AF167" s="50"/>
      <c r="AG167" s="52"/>
    </row>
    <row r="168" spans="1:33" s="31" customFormat="1" x14ac:dyDescent="0.25">
      <c r="A168" s="52"/>
      <c r="B168" s="52"/>
      <c r="C168" s="54"/>
      <c r="D168" s="55"/>
      <c r="E168" s="54"/>
      <c r="F168" s="34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88"/>
      <c r="Z168" s="95"/>
      <c r="AA168" s="88"/>
      <c r="AB168" s="95"/>
      <c r="AC168" s="94"/>
      <c r="AD168" s="95"/>
      <c r="AE168" s="96"/>
      <c r="AF168" s="50"/>
      <c r="AG168" s="52"/>
    </row>
    <row r="169" spans="1:33" s="31" customFormat="1" x14ac:dyDescent="0.25">
      <c r="A169" s="52"/>
      <c r="B169" s="52"/>
      <c r="C169" s="54"/>
      <c r="D169" s="55"/>
      <c r="E169" s="54"/>
      <c r="F169" s="34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88"/>
      <c r="Z169" s="95"/>
      <c r="AA169" s="88"/>
      <c r="AB169" s="95"/>
      <c r="AC169" s="94"/>
      <c r="AD169" s="95"/>
      <c r="AE169" s="96"/>
      <c r="AF169" s="50"/>
      <c r="AG169" s="52"/>
    </row>
    <row r="170" spans="1:33" s="31" customFormat="1" x14ac:dyDescent="0.25">
      <c r="A170" s="52"/>
      <c r="B170" s="52"/>
      <c r="C170" s="54"/>
      <c r="D170" s="55"/>
      <c r="E170" s="54"/>
      <c r="F170" s="34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88"/>
      <c r="Z170" s="95"/>
      <c r="AA170" s="88"/>
      <c r="AB170" s="95"/>
      <c r="AC170" s="94"/>
      <c r="AD170" s="95"/>
      <c r="AE170" s="96"/>
      <c r="AF170" s="50"/>
      <c r="AG170" s="52"/>
    </row>
    <row r="171" spans="1:33" s="31" customFormat="1" x14ac:dyDescent="0.25">
      <c r="A171" s="52"/>
      <c r="B171" s="52"/>
      <c r="C171" s="54"/>
      <c r="D171" s="55"/>
      <c r="E171" s="54"/>
      <c r="F171" s="34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88"/>
      <c r="Z171" s="95"/>
      <c r="AA171" s="88"/>
      <c r="AB171" s="95"/>
      <c r="AC171" s="94"/>
      <c r="AD171" s="95"/>
      <c r="AE171" s="96"/>
      <c r="AF171" s="50"/>
      <c r="AG171" s="52"/>
    </row>
    <row r="172" spans="1:33" s="31" customFormat="1" x14ac:dyDescent="0.25">
      <c r="A172" s="52"/>
      <c r="B172" s="52"/>
      <c r="C172" s="68"/>
      <c r="D172" s="69"/>
      <c r="E172" s="105"/>
      <c r="F172" s="50"/>
      <c r="G172" s="70"/>
      <c r="H172" s="71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66"/>
      <c r="X172" s="167"/>
      <c r="Y172" s="93"/>
      <c r="Z172" s="95"/>
      <c r="AA172" s="88"/>
      <c r="AB172" s="95"/>
      <c r="AC172" s="94"/>
      <c r="AD172" s="95"/>
      <c r="AE172" s="96"/>
      <c r="AF172" s="50"/>
      <c r="AG172" s="52"/>
    </row>
    <row r="173" spans="1:33" s="31" customFormat="1" x14ac:dyDescent="0.25">
      <c r="A173" s="52"/>
      <c r="B173" s="52"/>
      <c r="C173" s="54"/>
      <c r="D173" s="55"/>
      <c r="E173" s="54"/>
      <c r="F173" s="34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88"/>
      <c r="Z173" s="95"/>
      <c r="AA173" s="88"/>
      <c r="AB173" s="95"/>
      <c r="AC173" s="94"/>
      <c r="AD173" s="95"/>
      <c r="AE173" s="96"/>
      <c r="AF173" s="50"/>
      <c r="AG173" s="52"/>
    </row>
    <row r="174" spans="1:33" s="31" customFormat="1" x14ac:dyDescent="0.25">
      <c r="A174" s="50"/>
      <c r="B174" s="52"/>
      <c r="C174" s="54"/>
      <c r="D174" s="55"/>
      <c r="E174" s="54"/>
      <c r="F174" s="34"/>
      <c r="G174" s="70"/>
      <c r="H174" s="71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56"/>
      <c r="X174" s="56"/>
      <c r="Y174" s="88"/>
      <c r="Z174" s="95"/>
      <c r="AA174" s="88"/>
      <c r="AB174" s="95"/>
      <c r="AC174" s="94"/>
      <c r="AD174" s="95"/>
      <c r="AE174" s="96"/>
      <c r="AF174" s="50"/>
      <c r="AG174" s="52"/>
    </row>
    <row r="175" spans="1:33" s="31" customFormat="1" x14ac:dyDescent="0.25">
      <c r="A175" s="52"/>
      <c r="B175" s="52"/>
      <c r="C175" s="54"/>
      <c r="D175" s="55"/>
      <c r="E175" s="54"/>
      <c r="F175" s="34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88"/>
      <c r="Z175" s="95"/>
      <c r="AA175" s="88"/>
      <c r="AB175" s="95"/>
      <c r="AC175" s="94"/>
      <c r="AD175" s="95"/>
      <c r="AE175" s="96"/>
      <c r="AF175" s="50"/>
      <c r="AG175" s="52"/>
    </row>
    <row r="176" spans="1:33" s="31" customFormat="1" x14ac:dyDescent="0.25">
      <c r="A176" s="52"/>
      <c r="B176" s="52"/>
      <c r="C176" s="54"/>
      <c r="D176" s="55"/>
      <c r="E176" s="54"/>
      <c r="F176" s="34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88"/>
      <c r="Z176" s="95"/>
      <c r="AA176" s="88"/>
      <c r="AB176" s="95"/>
      <c r="AC176" s="94"/>
      <c r="AD176" s="95"/>
      <c r="AE176" s="96"/>
      <c r="AF176" s="50"/>
      <c r="AG176" s="52"/>
    </row>
    <row r="177" spans="1:33" s="31" customFormat="1" x14ac:dyDescent="0.25">
      <c r="A177" s="52"/>
      <c r="B177" s="52"/>
      <c r="C177" s="54"/>
      <c r="D177" s="55"/>
      <c r="E177" s="54"/>
      <c r="F177" s="34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88"/>
      <c r="Z177" s="95"/>
      <c r="AA177" s="88"/>
      <c r="AB177" s="95"/>
      <c r="AC177" s="94"/>
      <c r="AD177" s="95"/>
      <c r="AE177" s="96"/>
      <c r="AF177" s="50"/>
      <c r="AG177" s="52"/>
    </row>
    <row r="178" spans="1:33" s="31" customFormat="1" x14ac:dyDescent="0.25">
      <c r="A178" s="52"/>
      <c r="B178" s="52"/>
      <c r="C178" s="68"/>
      <c r="D178" s="69"/>
      <c r="E178" s="105"/>
      <c r="F178" s="50"/>
      <c r="G178" s="70"/>
      <c r="H178" s="71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66"/>
      <c r="X178" s="167"/>
      <c r="Y178" s="93"/>
      <c r="Z178" s="95"/>
      <c r="AA178" s="88"/>
      <c r="AB178" s="95"/>
      <c r="AC178" s="94"/>
      <c r="AD178" s="95"/>
      <c r="AE178" s="96"/>
      <c r="AF178" s="50"/>
      <c r="AG178" s="52"/>
    </row>
    <row r="179" spans="1:33" s="31" customFormat="1" x14ac:dyDescent="0.25">
      <c r="A179" s="52"/>
      <c r="B179" s="52"/>
      <c r="C179" s="54"/>
      <c r="D179" s="55"/>
      <c r="E179" s="54"/>
      <c r="F179" s="34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88"/>
      <c r="Z179" s="95"/>
      <c r="AA179" s="88"/>
      <c r="AB179" s="95"/>
      <c r="AC179" s="94"/>
      <c r="AD179" s="95"/>
      <c r="AE179" s="96"/>
      <c r="AF179" s="50"/>
      <c r="AG179" s="52"/>
    </row>
    <row r="180" spans="1:33" s="31" customFormat="1" x14ac:dyDescent="0.25">
      <c r="A180" s="50"/>
      <c r="B180" s="52"/>
      <c r="C180" s="54"/>
      <c r="D180" s="55"/>
      <c r="E180" s="54"/>
      <c r="F180" s="34"/>
      <c r="G180" s="70"/>
      <c r="H180" s="71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56"/>
      <c r="X180" s="56"/>
      <c r="Y180" s="88"/>
      <c r="Z180" s="95"/>
      <c r="AA180" s="88"/>
      <c r="AB180" s="95"/>
      <c r="AC180" s="94"/>
      <c r="AD180" s="95"/>
      <c r="AE180" s="96"/>
      <c r="AF180" s="50"/>
      <c r="AG180" s="52"/>
    </row>
    <row r="181" spans="1:33" s="31" customFormat="1" x14ac:dyDescent="0.25">
      <c r="A181" s="52"/>
      <c r="B181" s="52"/>
      <c r="C181" s="54"/>
      <c r="D181" s="55"/>
      <c r="E181" s="54"/>
      <c r="F181" s="34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88"/>
      <c r="Z181" s="95"/>
      <c r="AA181" s="88"/>
      <c r="AB181" s="95"/>
      <c r="AC181" s="94"/>
      <c r="AD181" s="95"/>
      <c r="AE181" s="96"/>
      <c r="AF181" s="50"/>
      <c r="AG181" s="52"/>
    </row>
    <row r="182" spans="1:33" s="31" customFormat="1" x14ac:dyDescent="0.25">
      <c r="A182" s="52"/>
      <c r="B182" s="52"/>
      <c r="C182" s="54"/>
      <c r="D182" s="55"/>
      <c r="E182" s="54"/>
      <c r="F182" s="34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88"/>
      <c r="Z182" s="95"/>
      <c r="AA182" s="88"/>
      <c r="AB182" s="95"/>
      <c r="AC182" s="94"/>
      <c r="AD182" s="95"/>
      <c r="AE182" s="96"/>
      <c r="AF182" s="50"/>
      <c r="AG182" s="52"/>
    </row>
    <row r="183" spans="1:33" s="31" customFormat="1" x14ac:dyDescent="0.25">
      <c r="A183" s="52"/>
      <c r="B183" s="52"/>
      <c r="C183" s="54"/>
      <c r="D183" s="55"/>
      <c r="E183" s="54"/>
      <c r="F183" s="34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88"/>
      <c r="Z183" s="95"/>
      <c r="AA183" s="88"/>
      <c r="AB183" s="95"/>
      <c r="AC183" s="94"/>
      <c r="AD183" s="95"/>
      <c r="AE183" s="96"/>
      <c r="AF183" s="50"/>
      <c r="AG183" s="52"/>
    </row>
    <row r="184" spans="1:33" s="31" customFormat="1" x14ac:dyDescent="0.25">
      <c r="A184" s="52"/>
      <c r="B184" s="52"/>
      <c r="C184" s="54"/>
      <c r="D184" s="55"/>
      <c r="E184" s="54"/>
      <c r="F184" s="3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88"/>
      <c r="Z184" s="95"/>
      <c r="AA184" s="88"/>
      <c r="AB184" s="95"/>
      <c r="AC184" s="94"/>
      <c r="AD184" s="95"/>
      <c r="AE184" s="96"/>
      <c r="AF184" s="50"/>
      <c r="AG184" s="52"/>
    </row>
    <row r="185" spans="1:33" s="31" customFormat="1" x14ac:dyDescent="0.25">
      <c r="A185" s="52"/>
      <c r="B185" s="52"/>
      <c r="C185" s="54"/>
      <c r="D185" s="55"/>
      <c r="E185" s="54"/>
      <c r="F185" s="34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88"/>
      <c r="Z185" s="95"/>
      <c r="AA185" s="88"/>
      <c r="AB185" s="95"/>
      <c r="AC185" s="94"/>
      <c r="AD185" s="95"/>
      <c r="AE185" s="96"/>
      <c r="AF185" s="50"/>
      <c r="AG185" s="52"/>
    </row>
    <row r="186" spans="1:33" s="31" customFormat="1" x14ac:dyDescent="0.25">
      <c r="A186" s="52"/>
      <c r="B186" s="52"/>
      <c r="C186" s="54"/>
      <c r="D186" s="55"/>
      <c r="E186" s="54"/>
      <c r="F186" s="34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88"/>
      <c r="Z186" s="95"/>
      <c r="AA186" s="88"/>
      <c r="AB186" s="95"/>
      <c r="AC186" s="94"/>
      <c r="AD186" s="95"/>
      <c r="AE186" s="96"/>
      <c r="AF186" s="50"/>
      <c r="AG186" s="52"/>
    </row>
    <row r="187" spans="1:33" s="31" customFormat="1" x14ac:dyDescent="0.25">
      <c r="A187" s="52"/>
      <c r="B187" s="52"/>
      <c r="C187" s="54"/>
      <c r="D187" s="55"/>
      <c r="E187" s="54"/>
      <c r="F187" s="34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88"/>
      <c r="Z187" s="95"/>
      <c r="AA187" s="88"/>
      <c r="AB187" s="95"/>
      <c r="AC187" s="94"/>
      <c r="AD187" s="95"/>
      <c r="AE187" s="96"/>
      <c r="AF187" s="50"/>
      <c r="AG187" s="52"/>
    </row>
    <row r="188" spans="1:33" s="31" customFormat="1" x14ac:dyDescent="0.25">
      <c r="A188" s="52"/>
      <c r="B188" s="52"/>
      <c r="C188" s="54"/>
      <c r="D188" s="55"/>
      <c r="E188" s="54"/>
      <c r="F188" s="34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88"/>
      <c r="Z188" s="95"/>
      <c r="AA188" s="88"/>
      <c r="AB188" s="95"/>
      <c r="AC188" s="94"/>
      <c r="AD188" s="95"/>
      <c r="AE188" s="96"/>
      <c r="AF188" s="50"/>
      <c r="AG188" s="52"/>
    </row>
    <row r="189" spans="1:33" s="31" customFormat="1" x14ac:dyDescent="0.25">
      <c r="A189" s="52"/>
      <c r="B189" s="52"/>
      <c r="C189" s="54"/>
      <c r="D189" s="55"/>
      <c r="E189" s="54"/>
      <c r="F189" s="34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88"/>
      <c r="Z189" s="95"/>
      <c r="AA189" s="88"/>
      <c r="AB189" s="95"/>
      <c r="AC189" s="94"/>
      <c r="AD189" s="95"/>
      <c r="AE189" s="96"/>
      <c r="AF189" s="50"/>
      <c r="AG189" s="52"/>
    </row>
    <row r="190" spans="1:33" s="31" customFormat="1" x14ac:dyDescent="0.25">
      <c r="A190" s="52"/>
      <c r="B190" s="52"/>
      <c r="C190" s="54"/>
      <c r="D190" s="55"/>
      <c r="E190" s="54"/>
      <c r="F190" s="3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88"/>
      <c r="Z190" s="95"/>
      <c r="AA190" s="88"/>
      <c r="AB190" s="95"/>
      <c r="AC190" s="94"/>
      <c r="AD190" s="95"/>
      <c r="AE190" s="96"/>
      <c r="AF190" s="50"/>
      <c r="AG190" s="52"/>
    </row>
    <row r="191" spans="1:33" s="31" customFormat="1" x14ac:dyDescent="0.25">
      <c r="A191" s="52"/>
      <c r="B191" s="52"/>
      <c r="C191" s="54"/>
      <c r="D191" s="55"/>
      <c r="E191" s="54"/>
      <c r="F191" s="34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88"/>
      <c r="Z191" s="95"/>
      <c r="AA191" s="88"/>
      <c r="AB191" s="95"/>
      <c r="AC191" s="94"/>
      <c r="AD191" s="95"/>
      <c r="AE191" s="96"/>
      <c r="AF191" s="50"/>
      <c r="AG191" s="52"/>
    </row>
    <row r="192" spans="1:33" s="31" customFormat="1" x14ac:dyDescent="0.25">
      <c r="A192" s="52"/>
      <c r="B192" s="52"/>
      <c r="C192" s="68"/>
      <c r="D192" s="69"/>
      <c r="E192" s="105"/>
      <c r="F192" s="50"/>
      <c r="G192" s="70"/>
      <c r="H192" s="71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66"/>
      <c r="X192" s="167"/>
      <c r="Y192" s="93"/>
      <c r="Z192" s="95"/>
      <c r="AA192" s="93"/>
      <c r="AB192" s="123"/>
      <c r="AC192" s="97"/>
      <c r="AD192" s="95"/>
      <c r="AE192" s="98"/>
      <c r="AF192" s="50"/>
      <c r="AG192" s="52"/>
    </row>
    <row r="193" spans="1:33" s="31" customFormat="1" x14ac:dyDescent="0.25">
      <c r="A193" s="52"/>
      <c r="B193" s="52"/>
      <c r="C193" s="54"/>
      <c r="D193" s="55"/>
      <c r="E193" s="54"/>
      <c r="F193" s="34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88"/>
      <c r="Z193" s="95"/>
      <c r="AA193" s="88"/>
      <c r="AB193" s="95"/>
      <c r="AC193" s="94"/>
      <c r="AD193" s="95"/>
      <c r="AE193" s="96"/>
      <c r="AF193" s="50"/>
      <c r="AG193" s="52"/>
    </row>
    <row r="194" spans="1:33" s="31" customFormat="1" x14ac:dyDescent="0.25">
      <c r="A194" s="50"/>
      <c r="B194" s="52"/>
      <c r="C194" s="54"/>
      <c r="D194" s="55"/>
      <c r="E194" s="54"/>
      <c r="F194" s="34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88"/>
      <c r="Z194" s="95"/>
      <c r="AA194" s="88"/>
      <c r="AB194" s="95"/>
      <c r="AC194" s="94"/>
      <c r="AD194" s="95"/>
      <c r="AE194" s="96"/>
      <c r="AF194" s="50"/>
      <c r="AG194" s="52"/>
    </row>
    <row r="195" spans="1:33" s="31" customFormat="1" x14ac:dyDescent="0.25">
      <c r="A195" s="52"/>
      <c r="B195" s="52"/>
      <c r="C195" s="68"/>
      <c r="D195" s="69"/>
      <c r="E195" s="105"/>
      <c r="F195" s="50"/>
      <c r="G195" s="70"/>
      <c r="H195" s="71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66"/>
      <c r="X195" s="167"/>
      <c r="Y195" s="93"/>
      <c r="Z195" s="95"/>
      <c r="AA195" s="93"/>
      <c r="AB195" s="123"/>
      <c r="AC195" s="97"/>
      <c r="AD195" s="95"/>
      <c r="AE195" s="98"/>
      <c r="AF195" s="50"/>
      <c r="AG195" s="52"/>
    </row>
    <row r="196" spans="1:33" s="31" customFormat="1" x14ac:dyDescent="0.25">
      <c r="A196" s="52"/>
      <c r="B196" s="52"/>
      <c r="C196" s="54"/>
      <c r="D196" s="55"/>
      <c r="E196" s="54"/>
      <c r="F196" s="34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88"/>
      <c r="Z196" s="95"/>
      <c r="AA196" s="88"/>
      <c r="AB196" s="95"/>
      <c r="AC196" s="94"/>
      <c r="AD196" s="95"/>
      <c r="AE196" s="96"/>
      <c r="AF196" s="50"/>
      <c r="AG196" s="52"/>
    </row>
    <row r="197" spans="1:33" s="31" customFormat="1" x14ac:dyDescent="0.25">
      <c r="A197" s="50"/>
      <c r="B197" s="52"/>
      <c r="C197" s="54"/>
      <c r="D197" s="55"/>
      <c r="E197" s="54"/>
      <c r="F197" s="34"/>
      <c r="G197" s="70"/>
      <c r="H197" s="71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56"/>
      <c r="X197" s="56"/>
      <c r="Y197" s="88"/>
      <c r="Z197" s="95"/>
      <c r="AA197" s="88"/>
      <c r="AB197" s="95"/>
      <c r="AC197" s="94"/>
      <c r="AD197" s="95"/>
      <c r="AE197" s="96"/>
      <c r="AF197" s="50"/>
      <c r="AG197" s="52"/>
    </row>
    <row r="198" spans="1:33" s="31" customFormat="1" x14ac:dyDescent="0.25">
      <c r="A198" s="52"/>
      <c r="B198" s="52"/>
      <c r="C198" s="54"/>
      <c r="D198" s="55"/>
      <c r="E198" s="54"/>
      <c r="F198" s="34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88"/>
      <c r="Z198" s="95"/>
      <c r="AA198" s="88"/>
      <c r="AB198" s="95"/>
      <c r="AC198" s="94"/>
      <c r="AD198" s="95"/>
      <c r="AE198" s="96"/>
      <c r="AF198" s="50"/>
      <c r="AG198" s="52"/>
    </row>
    <row r="199" spans="1:33" s="31" customFormat="1" x14ac:dyDescent="0.25">
      <c r="A199" s="52"/>
      <c r="B199" s="52"/>
      <c r="C199" s="68"/>
      <c r="D199" s="69"/>
      <c r="E199" s="105"/>
      <c r="F199" s="50"/>
      <c r="G199" s="70"/>
      <c r="H199" s="71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66"/>
      <c r="X199" s="167"/>
      <c r="Y199" s="93"/>
      <c r="Z199" s="95"/>
      <c r="AA199" s="93"/>
      <c r="AB199" s="123"/>
      <c r="AC199" s="97"/>
      <c r="AD199" s="95"/>
      <c r="AE199" s="98"/>
      <c r="AF199" s="50"/>
      <c r="AG199" s="52"/>
    </row>
    <row r="200" spans="1:33" s="31" customFormat="1" x14ac:dyDescent="0.25">
      <c r="A200" s="52"/>
      <c r="B200" s="52"/>
      <c r="C200" s="54"/>
      <c r="D200" s="55"/>
      <c r="E200" s="54"/>
      <c r="F200" s="34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88"/>
      <c r="Z200" s="95"/>
      <c r="AA200" s="88"/>
      <c r="AB200" s="95"/>
      <c r="AC200" s="94"/>
      <c r="AD200" s="95"/>
      <c r="AE200" s="96"/>
      <c r="AF200" s="50"/>
      <c r="AG200" s="52"/>
    </row>
    <row r="201" spans="1:33" s="31" customFormat="1" x14ac:dyDescent="0.25">
      <c r="A201" s="50"/>
      <c r="B201" s="52"/>
      <c r="C201" s="54"/>
      <c r="D201" s="55"/>
      <c r="E201" s="54"/>
      <c r="F201" s="34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88"/>
      <c r="Z201" s="95"/>
      <c r="AA201" s="88"/>
      <c r="AB201" s="95"/>
      <c r="AC201" s="94"/>
      <c r="AD201" s="95"/>
      <c r="AE201" s="96"/>
      <c r="AF201" s="50"/>
      <c r="AG201" s="52"/>
    </row>
    <row r="202" spans="1:33" s="31" customFormat="1" x14ac:dyDescent="0.25">
      <c r="A202" s="52"/>
      <c r="B202" s="52"/>
      <c r="C202" s="68"/>
      <c r="D202" s="69"/>
      <c r="E202" s="105"/>
      <c r="F202" s="50"/>
      <c r="G202" s="70"/>
      <c r="H202" s="71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66"/>
      <c r="X202" s="167"/>
      <c r="Y202" s="93"/>
      <c r="Z202" s="95"/>
      <c r="AA202" s="93"/>
      <c r="AB202" s="123"/>
      <c r="AC202" s="97"/>
      <c r="AD202" s="95"/>
      <c r="AE202" s="98"/>
      <c r="AF202" s="50"/>
      <c r="AG202" s="52"/>
    </row>
    <row r="203" spans="1:33" s="31" customFormat="1" x14ac:dyDescent="0.25">
      <c r="A203" s="52"/>
      <c r="B203" s="52"/>
      <c r="C203" s="54"/>
      <c r="D203" s="55"/>
      <c r="E203" s="54"/>
      <c r="F203" s="34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88"/>
      <c r="Z203" s="95"/>
      <c r="AA203" s="88"/>
      <c r="AB203" s="95"/>
      <c r="AC203" s="94"/>
      <c r="AD203" s="95"/>
      <c r="AE203" s="96"/>
      <c r="AF203" s="50"/>
      <c r="AG203" s="52"/>
    </row>
    <row r="204" spans="1:33" s="31" customFormat="1" x14ac:dyDescent="0.25">
      <c r="A204" s="50"/>
      <c r="B204" s="52"/>
      <c r="C204" s="54"/>
      <c r="D204" s="55"/>
      <c r="E204" s="54"/>
      <c r="F204" s="34"/>
      <c r="G204" s="70"/>
      <c r="H204" s="71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56"/>
      <c r="X204" s="56"/>
      <c r="Y204" s="88"/>
      <c r="Z204" s="95"/>
      <c r="AA204" s="88"/>
      <c r="AB204" s="95"/>
      <c r="AC204" s="94"/>
      <c r="AD204" s="95"/>
      <c r="AE204" s="96"/>
      <c r="AF204" s="50"/>
      <c r="AG204" s="52"/>
    </row>
    <row r="205" spans="1:33" s="31" customFormat="1" x14ac:dyDescent="0.25">
      <c r="A205" s="52"/>
      <c r="B205" s="52"/>
      <c r="C205" s="54"/>
      <c r="D205" s="55"/>
      <c r="E205" s="54"/>
      <c r="F205" s="34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88"/>
      <c r="Z205" s="95"/>
      <c r="AA205" s="88"/>
      <c r="AB205" s="95"/>
      <c r="AC205" s="94"/>
      <c r="AD205" s="95"/>
      <c r="AE205" s="96"/>
      <c r="AF205" s="50"/>
      <c r="AG205" s="52"/>
    </row>
    <row r="206" spans="1:33" s="31" customFormat="1" x14ac:dyDescent="0.25">
      <c r="A206" s="52"/>
      <c r="B206" s="52"/>
      <c r="C206" s="54"/>
      <c r="D206" s="55"/>
      <c r="E206" s="54"/>
      <c r="F206" s="34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88"/>
      <c r="Z206" s="95"/>
      <c r="AA206" s="88"/>
      <c r="AB206" s="95"/>
      <c r="AC206" s="94"/>
      <c r="AD206" s="95"/>
      <c r="AE206" s="96"/>
      <c r="AF206" s="50"/>
      <c r="AG206" s="52"/>
    </row>
    <row r="207" spans="1:33" s="31" customFormat="1" x14ac:dyDescent="0.25">
      <c r="A207" s="52"/>
      <c r="B207" s="52"/>
      <c r="C207" s="54"/>
      <c r="D207" s="55"/>
      <c r="E207" s="54"/>
      <c r="F207" s="34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88"/>
      <c r="Z207" s="95"/>
      <c r="AA207" s="88"/>
      <c r="AB207" s="95"/>
      <c r="AC207" s="94"/>
      <c r="AD207" s="95"/>
      <c r="AE207" s="96"/>
      <c r="AF207" s="50"/>
      <c r="AG207" s="52"/>
    </row>
    <row r="208" spans="1:33" s="31" customFormat="1" x14ac:dyDescent="0.25">
      <c r="A208" s="52"/>
      <c r="B208" s="52"/>
      <c r="C208" s="54"/>
      <c r="D208" s="55"/>
      <c r="E208" s="54"/>
      <c r="F208" s="34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88"/>
      <c r="Z208" s="95"/>
      <c r="AA208" s="88"/>
      <c r="AB208" s="95"/>
      <c r="AC208" s="94"/>
      <c r="AD208" s="95"/>
      <c r="AE208" s="96"/>
      <c r="AF208" s="50"/>
      <c r="AG208" s="52"/>
    </row>
    <row r="209" spans="1:33" s="31" customFormat="1" x14ac:dyDescent="0.25">
      <c r="A209" s="52"/>
      <c r="B209" s="52"/>
      <c r="C209" s="54"/>
      <c r="D209" s="55"/>
      <c r="E209" s="54"/>
      <c r="F209" s="34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88"/>
      <c r="Z209" s="95"/>
      <c r="AA209" s="88"/>
      <c r="AB209" s="95"/>
      <c r="AC209" s="94"/>
      <c r="AD209" s="95"/>
      <c r="AE209" s="96"/>
      <c r="AF209" s="50"/>
      <c r="AG209" s="52"/>
    </row>
    <row r="210" spans="1:33" s="31" customFormat="1" x14ac:dyDescent="0.25">
      <c r="A210" s="52"/>
      <c r="B210" s="52"/>
      <c r="C210" s="54"/>
      <c r="D210" s="55"/>
      <c r="E210" s="54"/>
      <c r="F210" s="34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88"/>
      <c r="Z210" s="95"/>
      <c r="AA210" s="88"/>
      <c r="AB210" s="95"/>
      <c r="AC210" s="94"/>
      <c r="AD210" s="95"/>
      <c r="AE210" s="96"/>
      <c r="AF210" s="50"/>
      <c r="AG210" s="52"/>
    </row>
    <row r="211" spans="1:33" s="31" customFormat="1" x14ac:dyDescent="0.25">
      <c r="A211" s="52"/>
      <c r="B211" s="52"/>
      <c r="C211" s="76"/>
      <c r="D211" s="55"/>
      <c r="E211" s="54"/>
      <c r="F211" s="34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88"/>
      <c r="Z211" s="95"/>
      <c r="AA211" s="88"/>
      <c r="AB211" s="95"/>
      <c r="AC211" s="94"/>
      <c r="AD211" s="95"/>
      <c r="AE211" s="96"/>
      <c r="AF211" s="50"/>
      <c r="AG211" s="52"/>
    </row>
    <row r="212" spans="1:33" s="31" customFormat="1" x14ac:dyDescent="0.25">
      <c r="A212" s="52"/>
      <c r="B212" s="52"/>
      <c r="C212" s="54"/>
      <c r="D212" s="55"/>
      <c r="E212" s="54"/>
      <c r="F212" s="34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88"/>
      <c r="Z212" s="95"/>
      <c r="AA212" s="88"/>
      <c r="AB212" s="95"/>
      <c r="AC212" s="94"/>
      <c r="AD212" s="95"/>
      <c r="AE212" s="96"/>
      <c r="AF212" s="50"/>
      <c r="AG212" s="52"/>
    </row>
    <row r="213" spans="1:33" s="31" customFormat="1" x14ac:dyDescent="0.25">
      <c r="A213" s="52"/>
      <c r="B213" s="52"/>
      <c r="C213" s="54"/>
      <c r="D213" s="55"/>
      <c r="E213" s="54"/>
      <c r="F213" s="34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88"/>
      <c r="Z213" s="95"/>
      <c r="AA213" s="88"/>
      <c r="AB213" s="95"/>
      <c r="AC213" s="94"/>
      <c r="AD213" s="95"/>
      <c r="AE213" s="96"/>
      <c r="AF213" s="50"/>
      <c r="AG213" s="52"/>
    </row>
    <row r="214" spans="1:33" s="31" customFormat="1" x14ac:dyDescent="0.25">
      <c r="A214" s="52"/>
      <c r="B214" s="52"/>
      <c r="C214" s="54"/>
      <c r="D214" s="55"/>
      <c r="E214" s="54"/>
      <c r="F214" s="34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88"/>
      <c r="Z214" s="95"/>
      <c r="AA214" s="88"/>
      <c r="AB214" s="95"/>
      <c r="AC214" s="94"/>
      <c r="AD214" s="95"/>
      <c r="AE214" s="96"/>
      <c r="AF214" s="50"/>
      <c r="AG214" s="52"/>
    </row>
    <row r="215" spans="1:33" s="31" customFormat="1" x14ac:dyDescent="0.25">
      <c r="A215" s="52"/>
      <c r="B215" s="52"/>
      <c r="C215" s="54"/>
      <c r="D215" s="55"/>
      <c r="E215" s="54"/>
      <c r="F215" s="34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88"/>
      <c r="Z215" s="111"/>
      <c r="AA215" s="88"/>
      <c r="AB215" s="95"/>
      <c r="AC215" s="94"/>
      <c r="AD215" s="95"/>
      <c r="AE215" s="96"/>
      <c r="AF215" s="50"/>
      <c r="AG215" s="52"/>
    </row>
    <row r="216" spans="1:33" s="31" customFormat="1" x14ac:dyDescent="0.25">
      <c r="A216" s="52"/>
      <c r="B216" s="52"/>
      <c r="C216" s="54"/>
      <c r="D216" s="55"/>
      <c r="E216" s="54"/>
      <c r="F216" s="34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88"/>
      <c r="Z216" s="95"/>
      <c r="AA216" s="88"/>
      <c r="AB216" s="95"/>
      <c r="AC216" s="94"/>
      <c r="AD216" s="95"/>
      <c r="AE216" s="96"/>
      <c r="AF216" s="50"/>
      <c r="AG216" s="52"/>
    </row>
    <row r="217" spans="1:33" s="31" customFormat="1" x14ac:dyDescent="0.25">
      <c r="A217" s="52"/>
      <c r="B217" s="52"/>
      <c r="C217" s="54"/>
      <c r="D217" s="55"/>
      <c r="E217" s="54"/>
      <c r="F217" s="34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88"/>
      <c r="Z217" s="95"/>
      <c r="AA217" s="88"/>
      <c r="AB217" s="95"/>
      <c r="AC217" s="94"/>
      <c r="AD217" s="95"/>
      <c r="AE217" s="96"/>
      <c r="AF217" s="50"/>
      <c r="AG217" s="52"/>
    </row>
    <row r="218" spans="1:33" s="31" customFormat="1" x14ac:dyDescent="0.25">
      <c r="A218" s="52"/>
      <c r="B218" s="52"/>
      <c r="C218" s="54"/>
      <c r="D218" s="55"/>
      <c r="E218" s="54"/>
      <c r="F218" s="34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88"/>
      <c r="Z218" s="95"/>
      <c r="AA218" s="88"/>
      <c r="AB218" s="95"/>
      <c r="AC218" s="94"/>
      <c r="AD218" s="95"/>
      <c r="AE218" s="96"/>
      <c r="AF218" s="50"/>
      <c r="AG218" s="52"/>
    </row>
    <row r="219" spans="1:33" s="31" customFormat="1" x14ac:dyDescent="0.25">
      <c r="A219" s="52"/>
      <c r="B219" s="52"/>
      <c r="C219" s="54"/>
      <c r="D219" s="55"/>
      <c r="E219" s="54"/>
      <c r="F219" s="34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88"/>
      <c r="Z219" s="95"/>
      <c r="AA219" s="88"/>
      <c r="AB219" s="95"/>
      <c r="AC219" s="94"/>
      <c r="AD219" s="95"/>
      <c r="AE219" s="96"/>
      <c r="AF219" s="50"/>
      <c r="AG219" s="52"/>
    </row>
    <row r="220" spans="1:33" s="31" customFormat="1" x14ac:dyDescent="0.25">
      <c r="A220" s="52"/>
      <c r="B220" s="52"/>
      <c r="C220" s="54"/>
      <c r="D220" s="55"/>
      <c r="E220" s="54"/>
      <c r="F220" s="34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88"/>
      <c r="Z220" s="95"/>
      <c r="AA220" s="88"/>
      <c r="AB220" s="95"/>
      <c r="AC220" s="94"/>
      <c r="AD220" s="95"/>
      <c r="AE220" s="96"/>
      <c r="AF220" s="50"/>
      <c r="AG220" s="52"/>
    </row>
    <row r="221" spans="1:33" s="31" customFormat="1" x14ac:dyDescent="0.25">
      <c r="A221" s="52"/>
      <c r="B221" s="52"/>
      <c r="C221" s="54"/>
      <c r="D221" s="55"/>
      <c r="E221" s="54"/>
      <c r="F221" s="34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88"/>
      <c r="Z221" s="95"/>
      <c r="AA221" s="88"/>
      <c r="AB221" s="95"/>
      <c r="AC221" s="94"/>
      <c r="AD221" s="95"/>
      <c r="AE221" s="96"/>
      <c r="AF221" s="50"/>
      <c r="AG221" s="52"/>
    </row>
    <row r="222" spans="1:33" s="31" customFormat="1" x14ac:dyDescent="0.25">
      <c r="A222" s="52"/>
      <c r="B222" s="52"/>
      <c r="C222" s="54"/>
      <c r="D222" s="55"/>
      <c r="E222" s="54"/>
      <c r="F222" s="34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88"/>
      <c r="Z222" s="95"/>
      <c r="AA222" s="88"/>
      <c r="AB222" s="95"/>
      <c r="AC222" s="94"/>
      <c r="AD222" s="95"/>
      <c r="AE222" s="96"/>
      <c r="AF222" s="50"/>
      <c r="AG222" s="52"/>
    </row>
    <row r="223" spans="1:33" s="31" customFormat="1" x14ac:dyDescent="0.25">
      <c r="A223" s="52"/>
      <c r="B223" s="52"/>
      <c r="C223" s="54"/>
      <c r="D223" s="55"/>
      <c r="E223" s="54"/>
      <c r="F223" s="34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88"/>
      <c r="Z223" s="95"/>
      <c r="AA223" s="88"/>
      <c r="AB223" s="95"/>
      <c r="AC223" s="94"/>
      <c r="AD223" s="95"/>
      <c r="AE223" s="96"/>
      <c r="AF223" s="50"/>
      <c r="AG223" s="52"/>
    </row>
    <row r="224" spans="1:33" s="31" customFormat="1" x14ac:dyDescent="0.25">
      <c r="A224" s="52"/>
      <c r="B224" s="52"/>
      <c r="C224" s="54"/>
      <c r="D224" s="55"/>
      <c r="E224" s="54"/>
      <c r="F224" s="34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88"/>
      <c r="Z224" s="95"/>
      <c r="AA224" s="88"/>
      <c r="AB224" s="95"/>
      <c r="AC224" s="94"/>
      <c r="AD224" s="95"/>
      <c r="AE224" s="96"/>
      <c r="AF224" s="50"/>
      <c r="AG224" s="52"/>
    </row>
    <row r="225" spans="1:33" s="31" customFormat="1" x14ac:dyDescent="0.25">
      <c r="A225" s="52"/>
      <c r="B225" s="52"/>
      <c r="C225" s="54"/>
      <c r="D225" s="55"/>
      <c r="E225" s="54"/>
      <c r="F225" s="34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88"/>
      <c r="Z225" s="95"/>
      <c r="AA225" s="88"/>
      <c r="AB225" s="95"/>
      <c r="AC225" s="94"/>
      <c r="AD225" s="95"/>
      <c r="AE225" s="96"/>
      <c r="AF225" s="50"/>
      <c r="AG225" s="52"/>
    </row>
    <row r="226" spans="1:33" s="31" customFormat="1" x14ac:dyDescent="0.25">
      <c r="A226" s="52"/>
      <c r="B226" s="52"/>
      <c r="C226" s="54"/>
      <c r="D226" s="55"/>
      <c r="E226" s="54"/>
      <c r="F226" s="34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88"/>
      <c r="Z226" s="95"/>
      <c r="AA226" s="88"/>
      <c r="AB226" s="95"/>
      <c r="AC226" s="94"/>
      <c r="AD226" s="95"/>
      <c r="AE226" s="96"/>
      <c r="AF226" s="50"/>
      <c r="AG226" s="52"/>
    </row>
    <row r="227" spans="1:33" s="31" customFormat="1" x14ac:dyDescent="0.25">
      <c r="A227" s="52"/>
      <c r="B227" s="52"/>
      <c r="C227" s="54"/>
      <c r="D227" s="55"/>
      <c r="E227" s="54"/>
      <c r="F227" s="34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88"/>
      <c r="Z227" s="95"/>
      <c r="AA227" s="88"/>
      <c r="AB227" s="95"/>
      <c r="AC227" s="94"/>
      <c r="AD227" s="95"/>
      <c r="AE227" s="96"/>
      <c r="AF227" s="50"/>
      <c r="AG227" s="52"/>
    </row>
    <row r="228" spans="1:33" s="31" customFormat="1" x14ac:dyDescent="0.25">
      <c r="A228" s="52"/>
      <c r="B228" s="52"/>
      <c r="C228" s="54"/>
      <c r="D228" s="55"/>
      <c r="E228" s="54"/>
      <c r="F228" s="34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88"/>
      <c r="Z228" s="95"/>
      <c r="AA228" s="88"/>
      <c r="AB228" s="95"/>
      <c r="AC228" s="94"/>
      <c r="AD228" s="95"/>
      <c r="AE228" s="96"/>
      <c r="AF228" s="50"/>
      <c r="AG228" s="52"/>
    </row>
    <row r="229" spans="1:33" s="31" customFormat="1" x14ac:dyDescent="0.25">
      <c r="A229" s="52"/>
      <c r="B229" s="52"/>
      <c r="C229" s="54"/>
      <c r="D229" s="55"/>
      <c r="E229" s="54"/>
      <c r="F229" s="34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88"/>
      <c r="Z229" s="111"/>
      <c r="AA229" s="88"/>
      <c r="AB229" s="95"/>
      <c r="AC229" s="94"/>
      <c r="AD229" s="95"/>
      <c r="AE229" s="96"/>
      <c r="AF229" s="50"/>
      <c r="AG229" s="52"/>
    </row>
    <row r="230" spans="1:33" s="31" customFormat="1" x14ac:dyDescent="0.25">
      <c r="A230" s="52"/>
      <c r="B230" s="52"/>
      <c r="C230" s="54"/>
      <c r="D230" s="55"/>
      <c r="E230" s="54"/>
      <c r="F230" s="34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88"/>
      <c r="Z230" s="95"/>
      <c r="AA230" s="88"/>
      <c r="AB230" s="95"/>
      <c r="AC230" s="94"/>
      <c r="AD230" s="95"/>
      <c r="AE230" s="96"/>
      <c r="AF230" s="50"/>
      <c r="AG230" s="52"/>
    </row>
    <row r="231" spans="1:33" s="31" customFormat="1" x14ac:dyDescent="0.25">
      <c r="A231" s="52"/>
      <c r="B231" s="52"/>
      <c r="C231" s="54"/>
      <c r="D231" s="55"/>
      <c r="E231" s="54"/>
      <c r="F231" s="34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88"/>
      <c r="Z231" s="95"/>
      <c r="AA231" s="88"/>
      <c r="AB231" s="95"/>
      <c r="AC231" s="94"/>
      <c r="AD231" s="95"/>
      <c r="AE231" s="96"/>
      <c r="AF231" s="50"/>
      <c r="AG231" s="52"/>
    </row>
    <row r="232" spans="1:33" s="31" customFormat="1" x14ac:dyDescent="0.25">
      <c r="A232" s="52"/>
      <c r="B232" s="52"/>
      <c r="C232" s="76"/>
      <c r="D232" s="55"/>
      <c r="E232" s="54"/>
      <c r="F232" s="34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88"/>
      <c r="Z232" s="95"/>
      <c r="AA232" s="88"/>
      <c r="AB232" s="95"/>
      <c r="AC232" s="94"/>
      <c r="AD232" s="95"/>
      <c r="AE232" s="96"/>
      <c r="AF232" s="50"/>
      <c r="AG232" s="52"/>
    </row>
    <row r="233" spans="1:33" s="31" customFormat="1" x14ac:dyDescent="0.25">
      <c r="A233" s="52"/>
      <c r="B233" s="52"/>
      <c r="C233" s="54"/>
      <c r="D233" s="55"/>
      <c r="E233" s="54"/>
      <c r="F233" s="34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88"/>
      <c r="Z233" s="95"/>
      <c r="AA233" s="88"/>
      <c r="AB233" s="95"/>
      <c r="AC233" s="94"/>
      <c r="AD233" s="95"/>
      <c r="AE233" s="96"/>
      <c r="AF233" s="50"/>
      <c r="AG233" s="52"/>
    </row>
    <row r="234" spans="1:33" s="31" customFormat="1" x14ac:dyDescent="0.25">
      <c r="A234" s="52"/>
      <c r="B234" s="52"/>
      <c r="C234" s="54"/>
      <c r="D234" s="55"/>
      <c r="E234" s="54"/>
      <c r="F234" s="34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88"/>
      <c r="Z234" s="95"/>
      <c r="AA234" s="88"/>
      <c r="AB234" s="95"/>
      <c r="AC234" s="94"/>
      <c r="AD234" s="95"/>
      <c r="AE234" s="96"/>
      <c r="AF234" s="50"/>
      <c r="AG234" s="52"/>
    </row>
    <row r="235" spans="1:33" s="31" customFormat="1" x14ac:dyDescent="0.25">
      <c r="A235" s="52"/>
      <c r="B235" s="52"/>
      <c r="C235" s="54"/>
      <c r="D235" s="55"/>
      <c r="E235" s="54"/>
      <c r="F235" s="34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88"/>
      <c r="Z235" s="95"/>
      <c r="AA235" s="88"/>
      <c r="AB235" s="95"/>
      <c r="AC235" s="94"/>
      <c r="AD235" s="95"/>
      <c r="AE235" s="96"/>
      <c r="AF235" s="50"/>
      <c r="AG235" s="52"/>
    </row>
    <row r="236" spans="1:33" x14ac:dyDescent="0.25">
      <c r="A236" s="52"/>
      <c r="B236" s="52"/>
      <c r="C236" s="54"/>
      <c r="D236" s="55"/>
      <c r="E236" s="54"/>
      <c r="F236" s="34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88"/>
      <c r="Z236" s="95"/>
      <c r="AA236" s="88"/>
      <c r="AB236" s="99"/>
      <c r="AD236" s="99"/>
      <c r="AE236" s="85"/>
      <c r="AF236" s="19"/>
      <c r="AG236" s="22"/>
    </row>
    <row r="237" spans="1:33" x14ac:dyDescent="0.25">
      <c r="A237" s="52"/>
      <c r="B237" s="52"/>
      <c r="C237" s="54"/>
      <c r="D237" s="55"/>
      <c r="E237" s="54"/>
      <c r="F237" s="65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66"/>
      <c r="X237" s="167"/>
      <c r="Y237" s="88"/>
      <c r="Z237" s="95"/>
      <c r="AA237" s="24"/>
      <c r="AB237" s="112"/>
      <c r="AD237" s="24"/>
      <c r="AE237" s="85"/>
      <c r="AF237" s="21"/>
      <c r="AG237" s="22"/>
    </row>
    <row r="238" spans="1:33" x14ac:dyDescent="0.25">
      <c r="A238" s="52"/>
      <c r="B238" s="52"/>
      <c r="C238" s="54"/>
      <c r="D238" s="55"/>
      <c r="E238" s="54"/>
      <c r="F238" s="65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66"/>
      <c r="X238" s="167"/>
      <c r="Y238" s="88"/>
      <c r="Z238" s="95"/>
      <c r="AA238" s="24"/>
      <c r="AB238" s="112"/>
      <c r="AD238" s="24"/>
      <c r="AE238" s="85"/>
      <c r="AF238" s="21"/>
      <c r="AG238" s="22"/>
    </row>
    <row r="239" spans="1:33" x14ac:dyDescent="0.25">
      <c r="A239" s="22"/>
      <c r="F239" s="23"/>
      <c r="G239" s="20"/>
      <c r="H239" s="22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24"/>
      <c r="Y239" s="24"/>
      <c r="Z239" s="99"/>
      <c r="AA239" s="24"/>
      <c r="AB239" s="112"/>
      <c r="AD239" s="24"/>
      <c r="AE239" s="85"/>
      <c r="AF239" s="21"/>
    </row>
    <row r="240" spans="1:33" x14ac:dyDescent="0.25">
      <c r="A240" s="22"/>
      <c r="F240" s="23"/>
      <c r="G240" s="20"/>
      <c r="H240" s="22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24"/>
      <c r="Y240" s="24"/>
      <c r="Z240" s="99"/>
      <c r="AA240" s="24"/>
      <c r="AB240" s="112"/>
      <c r="AD240" s="24"/>
      <c r="AE240" s="85"/>
      <c r="AF240" s="21"/>
    </row>
    <row r="241" spans="6:32" x14ac:dyDescent="0.25">
      <c r="F241" s="23"/>
      <c r="G241" s="20"/>
      <c r="H241" s="22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24"/>
      <c r="Y241" s="24"/>
      <c r="Z241" s="99"/>
      <c r="AA241" s="24"/>
      <c r="AB241" s="112"/>
      <c r="AD241" s="24"/>
      <c r="AE241" s="85"/>
      <c r="AF241" s="21"/>
    </row>
    <row r="242" spans="6:32" x14ac:dyDescent="0.25">
      <c r="F242" s="23"/>
      <c r="G242" s="20"/>
      <c r="H242" s="22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24"/>
      <c r="Y242" s="24"/>
      <c r="Z242" s="99"/>
      <c r="AA242" s="24"/>
      <c r="AB242" s="112"/>
      <c r="AD242" s="24"/>
      <c r="AE242" s="85"/>
      <c r="AF242" s="21"/>
    </row>
    <row r="243" spans="6:32" x14ac:dyDescent="0.25">
      <c r="F243" s="23"/>
      <c r="G243" s="20"/>
      <c r="H243" s="22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24"/>
      <c r="Y243" s="24"/>
      <c r="Z243" s="99"/>
      <c r="AA243" s="24"/>
      <c r="AB243" s="112"/>
      <c r="AD243" s="24"/>
      <c r="AE243" s="85"/>
      <c r="AF243" s="21"/>
    </row>
    <row r="244" spans="6:32" x14ac:dyDescent="0.25">
      <c r="F244" s="23"/>
      <c r="G244" s="20"/>
      <c r="H244" s="22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24"/>
      <c r="Y244" s="24"/>
      <c r="Z244" s="99"/>
      <c r="AA244" s="24"/>
      <c r="AB244" s="112"/>
      <c r="AD244" s="24"/>
      <c r="AE244" s="85"/>
      <c r="AF244" s="21"/>
    </row>
    <row r="245" spans="6:32" x14ac:dyDescent="0.25">
      <c r="F245" s="23"/>
      <c r="G245" s="20"/>
      <c r="H245" s="22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24"/>
      <c r="Y245" s="24"/>
      <c r="Z245" s="99"/>
      <c r="AA245" s="24"/>
      <c r="AB245" s="112"/>
      <c r="AD245" s="24"/>
      <c r="AE245" s="85"/>
      <c r="AF245" s="21"/>
    </row>
    <row r="246" spans="6:32" x14ac:dyDescent="0.25">
      <c r="F246" s="23"/>
      <c r="G246" s="20"/>
      <c r="H246" s="22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24"/>
      <c r="Y246" s="24"/>
      <c r="Z246" s="99"/>
      <c r="AA246" s="24"/>
      <c r="AB246" s="112"/>
      <c r="AD246" s="24"/>
      <c r="AE246" s="85"/>
      <c r="AF246" s="21"/>
    </row>
    <row r="247" spans="6:32" x14ac:dyDescent="0.25">
      <c r="F247" s="23"/>
      <c r="G247" s="20"/>
      <c r="H247" s="22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24"/>
      <c r="Y247" s="24"/>
      <c r="Z247" s="99"/>
      <c r="AA247" s="24"/>
      <c r="AB247" s="112"/>
      <c r="AD247" s="24"/>
      <c r="AE247" s="85"/>
      <c r="AF247" s="21"/>
    </row>
    <row r="248" spans="6:32" x14ac:dyDescent="0.25">
      <c r="F248" s="23"/>
      <c r="G248" s="20"/>
      <c r="H248" s="22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24"/>
      <c r="Y248" s="24"/>
      <c r="Z248" s="99"/>
      <c r="AA248" s="24"/>
      <c r="AB248" s="112"/>
      <c r="AD248" s="24"/>
      <c r="AE248" s="85"/>
      <c r="AF248" s="21"/>
    </row>
    <row r="249" spans="6:32" x14ac:dyDescent="0.25">
      <c r="F249" s="23"/>
      <c r="G249" s="20"/>
      <c r="H249" s="22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24"/>
      <c r="Y249" s="24"/>
      <c r="Z249" s="99"/>
      <c r="AA249" s="24"/>
      <c r="AB249" s="112"/>
      <c r="AD249" s="24"/>
      <c r="AE249" s="85"/>
      <c r="AF249" s="21"/>
    </row>
    <row r="250" spans="6:32" x14ac:dyDescent="0.25">
      <c r="F250" s="23"/>
      <c r="G250" s="20"/>
      <c r="H250" s="22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24"/>
      <c r="Y250" s="24"/>
      <c r="Z250" s="99"/>
      <c r="AA250" s="24"/>
      <c r="AB250" s="112"/>
      <c r="AD250" s="24"/>
      <c r="AE250" s="85"/>
      <c r="AF250" s="21"/>
    </row>
    <row r="251" spans="6:32" x14ac:dyDescent="0.25">
      <c r="F251" s="23"/>
      <c r="G251" s="20"/>
      <c r="H251" s="22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24"/>
      <c r="Y251" s="24"/>
      <c r="Z251" s="99"/>
      <c r="AA251" s="24"/>
      <c r="AB251" s="112"/>
      <c r="AD251" s="24"/>
      <c r="AE251" s="85"/>
      <c r="AF251" s="21"/>
    </row>
    <row r="252" spans="6:32" x14ac:dyDescent="0.25">
      <c r="F252" s="23"/>
      <c r="G252" s="20"/>
      <c r="H252" s="22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24"/>
      <c r="Y252" s="24"/>
      <c r="Z252" s="99"/>
      <c r="AA252" s="24"/>
      <c r="AB252" s="112"/>
      <c r="AD252" s="24"/>
      <c r="AE252" s="85"/>
      <c r="AF252" s="21"/>
    </row>
    <row r="253" spans="6:32" x14ac:dyDescent="0.25">
      <c r="F253" s="23"/>
      <c r="G253" s="20"/>
      <c r="H253" s="22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24"/>
      <c r="Y253" s="24"/>
      <c r="Z253" s="99"/>
      <c r="AA253" s="24"/>
      <c r="AB253" s="112"/>
      <c r="AD253" s="24"/>
      <c r="AE253" s="85"/>
      <c r="AF253" s="21"/>
    </row>
    <row r="254" spans="6:32" x14ac:dyDescent="0.25">
      <c r="F254" s="23"/>
      <c r="G254" s="20"/>
      <c r="H254" s="22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24"/>
      <c r="Y254" s="24"/>
      <c r="Z254" s="99"/>
      <c r="AA254" s="24"/>
      <c r="AB254" s="112"/>
      <c r="AD254" s="24"/>
      <c r="AE254" s="85"/>
      <c r="AF254" s="21"/>
    </row>
    <row r="255" spans="6:32" x14ac:dyDescent="0.25">
      <c r="F255" s="23"/>
      <c r="G255" s="20"/>
      <c r="H255" s="22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24"/>
      <c r="Y255" s="24"/>
      <c r="Z255" s="99"/>
      <c r="AA255" s="24"/>
      <c r="AB255" s="112"/>
      <c r="AD255" s="24"/>
      <c r="AE255" s="85"/>
      <c r="AF255" s="21"/>
    </row>
    <row r="256" spans="6:32" x14ac:dyDescent="0.25">
      <c r="F256" s="23"/>
      <c r="G256" s="20"/>
      <c r="H256" s="22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24"/>
      <c r="Y256" s="24"/>
      <c r="Z256" s="99"/>
      <c r="AA256" s="24"/>
      <c r="AB256" s="112"/>
      <c r="AD256" s="24"/>
      <c r="AE256" s="85"/>
      <c r="AF256" s="21"/>
    </row>
    <row r="257" spans="6:32" x14ac:dyDescent="0.25">
      <c r="F257" s="23"/>
      <c r="G257" s="20"/>
      <c r="H257" s="22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24"/>
      <c r="Y257" s="24"/>
      <c r="Z257" s="99"/>
      <c r="AA257" s="24"/>
      <c r="AB257" s="112"/>
      <c r="AD257" s="24"/>
      <c r="AE257" s="85"/>
      <c r="AF257" s="21"/>
    </row>
    <row r="258" spans="6:32" x14ac:dyDescent="0.25">
      <c r="F258" s="23"/>
      <c r="G258" s="20"/>
      <c r="H258" s="22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24"/>
      <c r="Y258" s="24"/>
      <c r="Z258" s="99"/>
      <c r="AA258" s="24"/>
      <c r="AB258" s="112"/>
      <c r="AD258" s="24"/>
      <c r="AE258" s="85"/>
      <c r="AF258" s="21"/>
    </row>
    <row r="259" spans="6:32" x14ac:dyDescent="0.25">
      <c r="F259" s="23"/>
      <c r="G259" s="20"/>
      <c r="H259" s="22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24"/>
      <c r="Y259" s="24"/>
      <c r="Z259" s="99"/>
      <c r="AA259" s="24"/>
      <c r="AB259" s="112"/>
      <c r="AD259" s="24"/>
      <c r="AE259" s="85"/>
      <c r="AF259" s="21"/>
    </row>
    <row r="260" spans="6:32" x14ac:dyDescent="0.25">
      <c r="F260" s="23"/>
      <c r="G260" s="20"/>
      <c r="H260" s="22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24"/>
      <c r="Y260" s="24"/>
      <c r="Z260" s="99"/>
      <c r="AA260" s="24"/>
      <c r="AB260" s="112"/>
      <c r="AD260" s="24"/>
      <c r="AE260" s="85"/>
      <c r="AF260" s="21"/>
    </row>
    <row r="261" spans="6:32" x14ac:dyDescent="0.25">
      <c r="F261" s="23"/>
      <c r="G261" s="20"/>
      <c r="H261" s="22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24"/>
      <c r="Y261" s="24"/>
      <c r="Z261" s="99"/>
      <c r="AA261" s="24"/>
      <c r="AB261" s="112"/>
      <c r="AD261" s="24"/>
      <c r="AE261" s="85"/>
      <c r="AF261" s="21"/>
    </row>
    <row r="262" spans="6:32" x14ac:dyDescent="0.25">
      <c r="F262" s="23"/>
      <c r="G262" s="20"/>
      <c r="H262" s="22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24"/>
      <c r="Y262" s="24"/>
      <c r="Z262" s="99"/>
      <c r="AA262" s="24"/>
      <c r="AB262" s="112"/>
      <c r="AD262" s="24"/>
      <c r="AE262" s="85"/>
      <c r="AF262" s="21"/>
    </row>
    <row r="263" spans="6:32" x14ac:dyDescent="0.25">
      <c r="F263" s="23"/>
      <c r="G263" s="20"/>
      <c r="H263" s="22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24"/>
      <c r="Y263" s="24"/>
      <c r="Z263" s="99"/>
      <c r="AA263" s="24"/>
      <c r="AB263" s="112"/>
      <c r="AD263" s="24"/>
      <c r="AE263" s="85"/>
      <c r="AF263" s="21"/>
    </row>
    <row r="264" spans="6:32" x14ac:dyDescent="0.25">
      <c r="F264" s="23"/>
      <c r="G264" s="20"/>
      <c r="H264" s="22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24"/>
      <c r="Y264" s="24"/>
      <c r="Z264" s="99"/>
      <c r="AA264" s="24"/>
      <c r="AB264" s="112"/>
      <c r="AD264" s="24"/>
      <c r="AE264" s="85"/>
      <c r="AF264" s="21"/>
    </row>
    <row r="265" spans="6:32" x14ac:dyDescent="0.25">
      <c r="F265" s="23"/>
      <c r="G265" s="20"/>
      <c r="H265" s="22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24"/>
      <c r="Y265" s="24"/>
      <c r="Z265" s="99"/>
      <c r="AA265" s="24"/>
      <c r="AB265" s="112"/>
      <c r="AD265" s="24"/>
      <c r="AE265" s="85"/>
      <c r="AF265" s="21"/>
    </row>
    <row r="266" spans="6:32" x14ac:dyDescent="0.25">
      <c r="F266" s="23"/>
      <c r="G266" s="20"/>
      <c r="H266" s="22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24"/>
      <c r="Y266" s="24"/>
      <c r="Z266" s="99"/>
      <c r="AA266" s="24"/>
      <c r="AB266" s="112"/>
      <c r="AD266" s="24"/>
      <c r="AE266" s="85"/>
      <c r="AF266" s="21"/>
    </row>
    <row r="267" spans="6:32" x14ac:dyDescent="0.25">
      <c r="F267" s="23"/>
      <c r="G267" s="20"/>
      <c r="H267" s="22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24"/>
      <c r="Y267" s="24"/>
      <c r="Z267" s="99"/>
      <c r="AA267" s="24"/>
      <c r="AB267" s="112"/>
      <c r="AD267" s="24"/>
      <c r="AE267" s="85"/>
      <c r="AF267" s="21"/>
    </row>
    <row r="268" spans="6:32" x14ac:dyDescent="0.25">
      <c r="F268" s="23"/>
      <c r="G268" s="20"/>
      <c r="H268" s="22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24"/>
      <c r="Y268" s="24"/>
      <c r="Z268" s="99"/>
      <c r="AA268" s="24"/>
      <c r="AB268" s="112"/>
      <c r="AD268" s="24"/>
      <c r="AE268" s="85"/>
      <c r="AF268" s="21"/>
    </row>
    <row r="269" spans="6:32" x14ac:dyDescent="0.25">
      <c r="F269" s="23"/>
      <c r="G269" s="20"/>
      <c r="H269" s="22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24"/>
      <c r="Y269" s="24"/>
      <c r="Z269" s="99"/>
      <c r="AA269" s="24"/>
      <c r="AB269" s="112"/>
      <c r="AD269" s="24"/>
      <c r="AE269" s="85"/>
      <c r="AF269" s="21"/>
    </row>
    <row r="270" spans="6:32" x14ac:dyDescent="0.25">
      <c r="F270" s="23"/>
      <c r="G270" s="20"/>
      <c r="H270" s="22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24"/>
      <c r="Y270" s="24"/>
      <c r="Z270" s="99"/>
      <c r="AA270" s="24"/>
      <c r="AB270" s="112"/>
      <c r="AD270" s="24"/>
      <c r="AE270" s="85"/>
      <c r="AF270" s="21"/>
    </row>
    <row r="271" spans="6:32" x14ac:dyDescent="0.25">
      <c r="F271" s="23"/>
      <c r="G271" s="20"/>
      <c r="H271" s="22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24"/>
      <c r="Y271" s="24"/>
      <c r="Z271" s="99"/>
      <c r="AA271" s="24"/>
      <c r="AB271" s="112"/>
      <c r="AD271" s="24"/>
      <c r="AE271" s="85"/>
      <c r="AF271" s="21"/>
    </row>
    <row r="272" spans="6:32" x14ac:dyDescent="0.25">
      <c r="F272" s="23"/>
      <c r="G272" s="20"/>
      <c r="H272" s="22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24"/>
      <c r="Y272" s="24"/>
      <c r="Z272" s="99"/>
      <c r="AA272" s="24"/>
      <c r="AB272" s="112"/>
      <c r="AD272" s="24"/>
      <c r="AE272" s="85"/>
      <c r="AF272" s="21"/>
    </row>
    <row r="273" spans="6:32" x14ac:dyDescent="0.25">
      <c r="F273" s="23"/>
      <c r="G273" s="20"/>
      <c r="H273" s="22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24"/>
      <c r="Y273" s="24"/>
      <c r="Z273" s="99"/>
      <c r="AA273" s="24"/>
      <c r="AB273" s="112"/>
      <c r="AD273" s="24"/>
      <c r="AE273" s="85"/>
      <c r="AF273" s="21"/>
    </row>
    <row r="274" spans="6:32" x14ac:dyDescent="0.25">
      <c r="F274" s="23"/>
      <c r="G274" s="20"/>
      <c r="H274" s="22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24"/>
      <c r="Y274" s="24"/>
      <c r="Z274" s="99"/>
      <c r="AA274" s="24"/>
      <c r="AB274" s="112"/>
      <c r="AD274" s="24"/>
      <c r="AE274" s="85"/>
      <c r="AF274" s="21"/>
    </row>
    <row r="275" spans="6:32" x14ac:dyDescent="0.25">
      <c r="F275" s="23"/>
      <c r="G275" s="20"/>
      <c r="H275" s="22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24"/>
      <c r="Y275" s="24"/>
      <c r="Z275" s="99"/>
      <c r="AA275" s="24"/>
      <c r="AB275" s="112"/>
      <c r="AD275" s="24"/>
      <c r="AE275" s="85"/>
      <c r="AF275" s="21"/>
    </row>
    <row r="276" spans="6:32" x14ac:dyDescent="0.25">
      <c r="F276" s="23"/>
      <c r="G276" s="20"/>
      <c r="H276" s="22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24"/>
      <c r="Y276" s="24"/>
      <c r="Z276" s="99"/>
      <c r="AA276" s="24"/>
      <c r="AB276" s="112"/>
      <c r="AD276" s="24"/>
      <c r="AE276" s="85"/>
      <c r="AF276" s="21"/>
    </row>
    <row r="277" spans="6:32" x14ac:dyDescent="0.25">
      <c r="F277" s="23"/>
      <c r="G277" s="20"/>
      <c r="H277" s="22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24"/>
      <c r="Y277" s="24"/>
      <c r="Z277" s="99"/>
      <c r="AA277" s="24"/>
      <c r="AB277" s="112"/>
      <c r="AD277" s="24"/>
      <c r="AE277" s="85"/>
      <c r="AF277" s="21"/>
    </row>
    <row r="278" spans="6:32" x14ac:dyDescent="0.25">
      <c r="F278" s="23"/>
      <c r="G278" s="20"/>
      <c r="H278" s="22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24"/>
      <c r="Y278" s="24"/>
      <c r="Z278" s="99"/>
      <c r="AA278" s="24"/>
      <c r="AB278" s="112"/>
      <c r="AD278" s="24"/>
      <c r="AE278" s="85"/>
      <c r="AF278" s="21"/>
    </row>
    <row r="279" spans="6:32" x14ac:dyDescent="0.25">
      <c r="F279" s="23"/>
      <c r="G279" s="20"/>
      <c r="H279" s="22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24"/>
      <c r="Y279" s="24"/>
      <c r="Z279" s="99"/>
      <c r="AA279" s="24"/>
      <c r="AB279" s="112"/>
      <c r="AD279" s="24"/>
      <c r="AE279" s="85"/>
      <c r="AF279" s="21"/>
    </row>
    <row r="280" spans="6:32" x14ac:dyDescent="0.25">
      <c r="F280" s="23"/>
      <c r="G280" s="20"/>
      <c r="H280" s="22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24"/>
      <c r="Y280" s="24"/>
      <c r="Z280" s="99"/>
      <c r="AA280" s="24"/>
      <c r="AB280" s="112"/>
      <c r="AD280" s="24"/>
      <c r="AE280" s="85"/>
      <c r="AF280" s="21"/>
    </row>
    <row r="281" spans="6:32" x14ac:dyDescent="0.25">
      <c r="F281" s="23"/>
      <c r="G281" s="20"/>
      <c r="H281" s="22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24"/>
      <c r="Y281" s="24"/>
      <c r="Z281" s="99"/>
      <c r="AA281" s="24"/>
      <c r="AB281" s="112"/>
      <c r="AD281" s="24"/>
      <c r="AE281" s="85"/>
      <c r="AF281" s="21"/>
    </row>
    <row r="282" spans="6:32" x14ac:dyDescent="0.25">
      <c r="F282" s="23"/>
      <c r="G282" s="20"/>
      <c r="H282" s="22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24"/>
      <c r="Y282" s="24"/>
      <c r="Z282" s="99"/>
      <c r="AA282" s="24"/>
      <c r="AB282" s="112"/>
      <c r="AD282" s="24"/>
      <c r="AE282" s="85"/>
      <c r="AF282" s="21"/>
    </row>
    <row r="283" spans="6:32" x14ac:dyDescent="0.25">
      <c r="F283" s="23"/>
      <c r="G283" s="20"/>
      <c r="H283" s="22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24"/>
      <c r="Y283" s="24"/>
      <c r="Z283" s="99"/>
      <c r="AA283" s="24"/>
      <c r="AB283" s="112"/>
      <c r="AD283" s="24"/>
      <c r="AE283" s="85"/>
      <c r="AF283" s="21"/>
    </row>
    <row r="284" spans="6:32" x14ac:dyDescent="0.25">
      <c r="F284" s="23"/>
      <c r="G284" s="20"/>
      <c r="H284" s="22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24"/>
      <c r="Y284" s="24"/>
      <c r="Z284" s="99"/>
      <c r="AA284" s="24"/>
      <c r="AB284" s="112"/>
      <c r="AD284" s="24"/>
      <c r="AE284" s="85"/>
      <c r="AF284" s="21"/>
    </row>
    <row r="285" spans="6:32" x14ac:dyDescent="0.25">
      <c r="F285" s="23"/>
      <c r="G285" s="20"/>
      <c r="H285" s="22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24"/>
      <c r="Y285" s="24"/>
      <c r="Z285" s="99"/>
      <c r="AA285" s="24"/>
      <c r="AB285" s="112"/>
      <c r="AD285" s="24"/>
      <c r="AE285" s="85"/>
      <c r="AF285" s="21"/>
    </row>
    <row r="286" spans="6:32" x14ac:dyDescent="0.25">
      <c r="F286" s="23"/>
      <c r="G286" s="20"/>
      <c r="H286" s="22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24"/>
      <c r="Y286" s="24"/>
      <c r="Z286" s="99"/>
      <c r="AA286" s="24"/>
      <c r="AB286" s="112"/>
      <c r="AD286" s="24"/>
      <c r="AE286" s="85"/>
      <c r="AF286" s="21"/>
    </row>
    <row r="287" spans="6:32" x14ac:dyDescent="0.25">
      <c r="F287" s="23"/>
      <c r="G287" s="20"/>
      <c r="H287" s="22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24"/>
      <c r="Y287" s="24"/>
      <c r="Z287" s="99"/>
      <c r="AA287" s="24"/>
      <c r="AB287" s="112"/>
      <c r="AD287" s="24"/>
      <c r="AE287" s="85"/>
      <c r="AF287" s="21"/>
    </row>
    <row r="288" spans="6:32" x14ac:dyDescent="0.25">
      <c r="F288" s="23"/>
      <c r="G288" s="20"/>
      <c r="H288" s="22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24"/>
      <c r="Y288" s="24"/>
      <c r="Z288" s="99"/>
      <c r="AA288" s="24"/>
      <c r="AB288" s="112"/>
      <c r="AD288" s="24"/>
      <c r="AE288" s="85"/>
      <c r="AF288" s="21"/>
    </row>
    <row r="289" spans="6:32" x14ac:dyDescent="0.25">
      <c r="F289" s="23"/>
      <c r="G289" s="20"/>
      <c r="H289" s="22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24"/>
      <c r="Y289" s="24"/>
      <c r="Z289" s="99"/>
      <c r="AA289" s="24"/>
      <c r="AB289" s="112"/>
      <c r="AD289" s="24"/>
      <c r="AE289" s="85"/>
      <c r="AF289" s="21"/>
    </row>
    <row r="290" spans="6:32" x14ac:dyDescent="0.25">
      <c r="F290" s="23"/>
      <c r="G290" s="20"/>
      <c r="H290" s="22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24"/>
      <c r="Y290" s="24"/>
      <c r="Z290" s="99"/>
      <c r="AA290" s="24"/>
      <c r="AB290" s="112"/>
      <c r="AD290" s="24"/>
      <c r="AE290" s="85"/>
      <c r="AF290" s="21"/>
    </row>
    <row r="291" spans="6:32" x14ac:dyDescent="0.25">
      <c r="F291" s="23"/>
      <c r="G291" s="20"/>
      <c r="H291" s="22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24"/>
      <c r="Y291" s="24"/>
      <c r="Z291" s="99"/>
      <c r="AA291" s="24"/>
      <c r="AB291" s="112"/>
      <c r="AD291" s="24"/>
      <c r="AE291" s="85"/>
      <c r="AF291" s="21"/>
    </row>
    <row r="292" spans="6:32" x14ac:dyDescent="0.25">
      <c r="F292" s="23"/>
      <c r="G292" s="20"/>
      <c r="H292" s="22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24"/>
      <c r="Y292" s="24"/>
      <c r="Z292" s="99"/>
      <c r="AA292" s="24"/>
      <c r="AB292" s="112"/>
      <c r="AD292" s="24"/>
      <c r="AE292" s="85"/>
      <c r="AF292" s="21"/>
    </row>
    <row r="293" spans="6:32" x14ac:dyDescent="0.25">
      <c r="F293" s="23"/>
      <c r="G293" s="20"/>
      <c r="H293" s="22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24"/>
      <c r="Y293" s="24"/>
      <c r="Z293" s="99"/>
      <c r="AA293" s="24"/>
      <c r="AB293" s="112"/>
      <c r="AD293" s="24"/>
      <c r="AE293" s="85"/>
      <c r="AF293" s="21"/>
    </row>
    <row r="294" spans="6:32" x14ac:dyDescent="0.25">
      <c r="F294" s="23"/>
      <c r="G294" s="20"/>
      <c r="H294" s="22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24"/>
      <c r="Y294" s="24"/>
      <c r="Z294" s="99"/>
      <c r="AA294" s="24"/>
      <c r="AB294" s="112"/>
      <c r="AD294" s="24"/>
      <c r="AE294" s="85"/>
      <c r="AF294" s="21"/>
    </row>
    <row r="295" spans="6:32" x14ac:dyDescent="0.25">
      <c r="F295" s="23"/>
      <c r="G295" s="20"/>
      <c r="H295" s="22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24"/>
      <c r="Y295" s="24"/>
      <c r="Z295" s="99"/>
      <c r="AA295" s="24"/>
      <c r="AB295" s="112"/>
      <c r="AD295" s="24"/>
      <c r="AE295" s="85"/>
      <c r="AF295" s="21"/>
    </row>
    <row r="296" spans="6:32" x14ac:dyDescent="0.25">
      <c r="F296" s="23"/>
      <c r="G296" s="20"/>
      <c r="H296" s="22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24"/>
      <c r="Y296" s="24"/>
      <c r="Z296" s="99"/>
      <c r="AA296" s="24"/>
      <c r="AB296" s="112"/>
      <c r="AD296" s="24"/>
      <c r="AE296" s="85"/>
      <c r="AF296" s="21"/>
    </row>
    <row r="297" spans="6:32" x14ac:dyDescent="0.25">
      <c r="F297" s="23"/>
      <c r="G297" s="20"/>
      <c r="H297" s="22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24"/>
      <c r="Y297" s="24"/>
      <c r="Z297" s="99"/>
      <c r="AA297" s="24"/>
      <c r="AB297" s="112"/>
      <c r="AD297" s="24"/>
      <c r="AE297" s="85"/>
      <c r="AF297" s="21"/>
    </row>
    <row r="298" spans="6:32" x14ac:dyDescent="0.25">
      <c r="F298" s="23"/>
      <c r="G298" s="20"/>
      <c r="H298" s="22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24"/>
      <c r="Y298" s="24"/>
      <c r="Z298" s="99"/>
      <c r="AA298" s="24"/>
      <c r="AB298" s="112"/>
      <c r="AD298" s="24"/>
      <c r="AE298" s="85"/>
      <c r="AF298" s="21"/>
    </row>
    <row r="299" spans="6:32" x14ac:dyDescent="0.25">
      <c r="F299" s="23"/>
      <c r="G299" s="20"/>
      <c r="H299" s="22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24"/>
      <c r="Y299" s="24"/>
      <c r="Z299" s="99"/>
      <c r="AA299" s="24"/>
      <c r="AB299" s="112"/>
      <c r="AD299" s="24"/>
      <c r="AE299" s="85"/>
      <c r="AF299" s="21"/>
    </row>
    <row r="300" spans="6:32" x14ac:dyDescent="0.25">
      <c r="F300" s="23"/>
      <c r="G300" s="20"/>
      <c r="H300" s="22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24"/>
      <c r="Y300" s="24"/>
      <c r="Z300" s="99"/>
      <c r="AA300" s="24"/>
      <c r="AB300" s="112"/>
      <c r="AD300" s="24"/>
      <c r="AE300" s="85"/>
      <c r="AF300" s="21"/>
    </row>
    <row r="301" spans="6:32" x14ac:dyDescent="0.25">
      <c r="F301" s="23"/>
      <c r="G301" s="20"/>
      <c r="H301" s="22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24"/>
      <c r="Y301" s="24"/>
      <c r="Z301" s="99"/>
      <c r="AA301" s="24"/>
      <c r="AB301" s="112"/>
      <c r="AD301" s="24"/>
      <c r="AE301" s="85"/>
      <c r="AF301" s="21"/>
    </row>
    <row r="302" spans="6:32" x14ac:dyDescent="0.25">
      <c r="F302" s="23"/>
      <c r="G302" s="20"/>
      <c r="H302" s="22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24"/>
      <c r="Y302" s="24"/>
      <c r="Z302" s="99"/>
      <c r="AA302" s="24"/>
      <c r="AB302" s="112"/>
      <c r="AD302" s="24"/>
      <c r="AE302" s="85"/>
      <c r="AF302" s="21"/>
    </row>
    <row r="303" spans="6:32" x14ac:dyDescent="0.25">
      <c r="F303" s="23"/>
      <c r="G303" s="20"/>
      <c r="H303" s="22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24"/>
      <c r="Y303" s="24"/>
      <c r="Z303" s="99"/>
      <c r="AA303" s="24"/>
      <c r="AB303" s="112"/>
      <c r="AD303" s="24"/>
      <c r="AE303" s="85"/>
      <c r="AF303" s="21"/>
    </row>
    <row r="304" spans="6:32" x14ac:dyDescent="0.25">
      <c r="F304" s="23"/>
      <c r="G304" s="20"/>
      <c r="H304" s="22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24"/>
      <c r="Y304" s="24"/>
      <c r="Z304" s="99"/>
      <c r="AA304" s="24"/>
      <c r="AB304" s="112"/>
      <c r="AD304" s="24"/>
      <c r="AE304" s="85"/>
      <c r="AF304" s="21"/>
    </row>
    <row r="305" spans="6:32" x14ac:dyDescent="0.25">
      <c r="F305" s="23"/>
      <c r="G305" s="20"/>
      <c r="H305" s="22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24"/>
      <c r="Y305" s="24"/>
      <c r="Z305" s="99"/>
      <c r="AA305" s="24"/>
      <c r="AB305" s="112"/>
      <c r="AD305" s="24"/>
      <c r="AE305" s="85"/>
      <c r="AF305" s="21"/>
    </row>
    <row r="306" spans="6:32" x14ac:dyDescent="0.25">
      <c r="F306" s="23"/>
      <c r="G306" s="20"/>
      <c r="H306" s="22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24"/>
      <c r="Y306" s="24"/>
      <c r="Z306" s="99"/>
      <c r="AA306" s="24"/>
      <c r="AB306" s="112"/>
      <c r="AD306" s="24"/>
      <c r="AE306" s="85"/>
      <c r="AF306" s="21"/>
    </row>
    <row r="307" spans="6:32" x14ac:dyDescent="0.25">
      <c r="F307" s="23"/>
      <c r="G307" s="20"/>
      <c r="H307" s="22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24"/>
      <c r="Y307" s="24"/>
      <c r="Z307" s="99"/>
      <c r="AA307" s="24"/>
      <c r="AB307" s="112"/>
      <c r="AD307" s="24"/>
      <c r="AE307" s="85"/>
      <c r="AF307" s="21"/>
    </row>
    <row r="308" spans="6:32" x14ac:dyDescent="0.25">
      <c r="F308" s="23"/>
      <c r="G308" s="20"/>
      <c r="H308" s="22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24"/>
      <c r="Y308" s="24"/>
      <c r="Z308" s="99"/>
      <c r="AA308" s="24"/>
      <c r="AB308" s="112"/>
      <c r="AD308" s="24"/>
      <c r="AE308" s="85"/>
      <c r="AF308" s="21"/>
    </row>
    <row r="309" spans="6:32" x14ac:dyDescent="0.25">
      <c r="F309" s="23"/>
      <c r="G309" s="20"/>
      <c r="H309" s="22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24"/>
      <c r="Y309" s="24"/>
      <c r="Z309" s="99"/>
      <c r="AA309" s="24"/>
      <c r="AB309" s="112"/>
      <c r="AD309" s="24"/>
      <c r="AE309" s="85"/>
      <c r="AF309" s="21"/>
    </row>
    <row r="310" spans="6:32" x14ac:dyDescent="0.25">
      <c r="F310" s="23"/>
      <c r="G310" s="20"/>
      <c r="H310" s="22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24"/>
      <c r="Y310" s="24"/>
      <c r="Z310" s="99"/>
      <c r="AA310" s="24"/>
      <c r="AB310" s="112"/>
      <c r="AD310" s="24"/>
      <c r="AE310" s="85"/>
      <c r="AF310" s="21"/>
    </row>
    <row r="311" spans="6:32" x14ac:dyDescent="0.25">
      <c r="F311" s="23"/>
      <c r="G311" s="20"/>
      <c r="H311" s="22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24"/>
      <c r="Y311" s="24"/>
      <c r="Z311" s="99"/>
      <c r="AA311" s="24"/>
      <c r="AB311" s="112"/>
      <c r="AD311" s="24"/>
      <c r="AE311" s="85"/>
      <c r="AF311" s="21"/>
    </row>
    <row r="312" spans="6:32" x14ac:dyDescent="0.25">
      <c r="F312" s="23"/>
      <c r="G312" s="20"/>
      <c r="H312" s="22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24"/>
      <c r="Y312" s="24"/>
      <c r="Z312" s="99"/>
      <c r="AA312" s="24"/>
      <c r="AB312" s="112"/>
      <c r="AD312" s="24"/>
      <c r="AE312" s="85"/>
      <c r="AF312" s="21"/>
    </row>
    <row r="313" spans="6:32" x14ac:dyDescent="0.25">
      <c r="F313" s="23"/>
      <c r="G313" s="20"/>
      <c r="H313" s="22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24"/>
      <c r="Y313" s="24"/>
      <c r="Z313" s="99"/>
      <c r="AA313" s="24"/>
      <c r="AB313" s="112"/>
      <c r="AD313" s="24"/>
      <c r="AE313" s="85"/>
      <c r="AF313" s="21"/>
    </row>
    <row r="314" spans="6:32" x14ac:dyDescent="0.25">
      <c r="F314" s="23"/>
      <c r="G314" s="20"/>
      <c r="H314" s="22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24"/>
      <c r="Y314" s="24"/>
      <c r="Z314" s="99"/>
      <c r="AA314" s="24"/>
      <c r="AB314" s="112"/>
      <c r="AD314" s="24"/>
      <c r="AE314" s="85"/>
      <c r="AF314" s="21"/>
    </row>
    <row r="315" spans="6:32" x14ac:dyDescent="0.25">
      <c r="G315" s="20"/>
      <c r="H315" s="22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6:32" x14ac:dyDescent="0.25">
      <c r="G316" s="20"/>
      <c r="H316" s="22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</sheetData>
  <autoFilter ref="AE1:AE314"/>
  <mergeCells count="7">
    <mergeCell ref="E10:E11"/>
    <mergeCell ref="X10:X11"/>
    <mergeCell ref="AE7:AE11"/>
    <mergeCell ref="K10:V10"/>
    <mergeCell ref="G10:I10"/>
    <mergeCell ref="K9:V9"/>
    <mergeCell ref="AD8:AD11"/>
  </mergeCells>
  <phoneticPr fontId="0" type="noConversion"/>
  <pageMargins left="0.15748031496062992" right="0.15748031496062992" top="0.19685039370078741" bottom="0.31496062992125984" header="0.19685039370078741" footer="0.11811023622047245"/>
  <pageSetup scale="94" orientation="landscape" horizontalDpi="4294967293" verticalDpi="0" r:id="rId1"/>
  <headerFooter alignWithMargins="0">
    <oddFooter>&amp;L&amp;8KNP 2011 Checklist - Trees and Shrubs&amp;C&amp;8Page &amp;P of &amp;N</oddFooter>
  </headerFooter>
  <rowBreaks count="7" manualBreakCount="7">
    <brk id="44" max="26" man="1"/>
    <brk id="84" max="16383" man="1"/>
    <brk id="117" max="23" man="1"/>
    <brk id="150" max="23" man="1"/>
    <brk id="175" max="23" man="1"/>
    <brk id="202" max="23" man="1"/>
    <brk id="236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9"/>
  <sheetViews>
    <sheetView zoomScaleNormal="100" workbookViewId="0">
      <pane xSplit="2" ySplit="11" topLeftCell="C105" activePane="bottomRight" state="frozen"/>
      <selection pane="topRight" activeCell="C1" sqref="C1"/>
      <selection pane="bottomLeft" activeCell="A9" sqref="A9"/>
      <selection pane="bottomRight" activeCell="D6" sqref="D6"/>
    </sheetView>
  </sheetViews>
  <sheetFormatPr defaultRowHeight="13.2" x14ac:dyDescent="0.25"/>
  <cols>
    <col min="1" max="1" width="2.33203125" bestFit="1" customWidth="1"/>
    <col min="2" max="2" width="1.6640625" customWidth="1"/>
    <col min="3" max="3" width="23.88671875" style="12" customWidth="1"/>
    <col min="4" max="4" width="23.109375" style="13" customWidth="1"/>
    <col min="5" max="5" width="1" style="3" customWidth="1"/>
    <col min="6" max="6" width="3.109375" style="1" customWidth="1"/>
    <col min="7" max="7" width="3.44140625" customWidth="1"/>
    <col min="8" max="8" width="3.33203125" style="7" customWidth="1"/>
    <col min="9" max="9" width="1.5546875" style="7" customWidth="1"/>
    <col min="10" max="12" width="2" style="7" customWidth="1"/>
    <col min="13" max="13" width="2.44140625" style="7" bestFit="1" customWidth="1"/>
    <col min="14" max="14" width="2" style="7" customWidth="1"/>
    <col min="15" max="15" width="1" style="7" customWidth="1"/>
    <col min="16" max="16" width="17.5546875" style="2" hidden="1" customWidth="1"/>
    <col min="17" max="17" width="21.6640625" style="2" hidden="1" customWidth="1"/>
    <col min="18" max="18" width="23.44140625" style="2" customWidth="1"/>
    <col min="19" max="19" width="38.33203125" style="2" customWidth="1"/>
    <col min="20" max="20" width="10.5546875" style="3" hidden="1" customWidth="1"/>
    <col min="21" max="21" width="12.88671875" style="3" hidden="1" customWidth="1"/>
    <col min="22" max="22" width="6.33203125" style="2" customWidth="1"/>
    <col min="23" max="23" width="7" style="33" customWidth="1"/>
    <col min="24" max="24" width="4.6640625" style="2" customWidth="1"/>
  </cols>
  <sheetData>
    <row r="1" spans="1:28" ht="15.6" x14ac:dyDescent="0.25">
      <c r="A1" s="37" t="s">
        <v>279</v>
      </c>
      <c r="B1" s="22"/>
      <c r="C1" s="38"/>
      <c r="D1" s="39"/>
      <c r="E1" s="40"/>
      <c r="F1" s="279" t="str">
        <f>'Index - Family Tribe'!E1</f>
        <v>2021 Checklist</v>
      </c>
      <c r="G1" s="279"/>
      <c r="H1" s="279"/>
      <c r="I1" s="279"/>
      <c r="J1" s="279"/>
      <c r="K1" s="279"/>
      <c r="L1" s="279"/>
      <c r="M1" s="279"/>
      <c r="N1" s="279"/>
      <c r="O1" s="18"/>
      <c r="P1" s="18"/>
      <c r="Q1" s="41" t="s">
        <v>1395</v>
      </c>
      <c r="R1" s="41"/>
      <c r="S1" s="18"/>
      <c r="T1" s="40"/>
      <c r="U1" s="42"/>
      <c r="V1" s="40"/>
      <c r="W1" s="43"/>
      <c r="X1" s="21"/>
      <c r="Y1" s="21"/>
    </row>
    <row r="2" spans="1:28" ht="12.75" customHeight="1" x14ac:dyDescent="0.25">
      <c r="A2" s="37"/>
      <c r="B2" s="22"/>
      <c r="C2" s="38"/>
      <c r="D2" s="39"/>
      <c r="E2" s="40"/>
      <c r="F2" s="280" t="s">
        <v>1468</v>
      </c>
      <c r="G2" s="280"/>
      <c r="H2" s="280"/>
      <c r="I2" s="280"/>
      <c r="J2" s="280"/>
      <c r="K2" s="280"/>
      <c r="L2" s="280"/>
      <c r="M2" s="280"/>
      <c r="N2" s="280"/>
      <c r="O2" s="18"/>
      <c r="P2" s="18"/>
      <c r="Q2" s="41"/>
      <c r="R2" s="41"/>
      <c r="S2" s="18"/>
      <c r="T2" s="40"/>
      <c r="U2" s="42"/>
      <c r="V2" s="40"/>
      <c r="W2" s="43"/>
      <c r="X2" s="21"/>
      <c r="Y2" s="21"/>
    </row>
    <row r="3" spans="1:28" x14ac:dyDescent="0.25">
      <c r="A3" s="22"/>
      <c r="B3" s="22" t="s">
        <v>400</v>
      </c>
      <c r="E3" s="23"/>
      <c r="G3" s="43"/>
      <c r="H3" s="43"/>
      <c r="I3" s="18"/>
      <c r="J3" s="18"/>
      <c r="K3" s="21"/>
      <c r="L3" s="21"/>
      <c r="M3" s="21"/>
      <c r="N3" s="21"/>
      <c r="O3" s="18"/>
      <c r="P3" s="21"/>
      <c r="Q3" s="215" t="s">
        <v>1391</v>
      </c>
      <c r="R3" s="215"/>
      <c r="S3" s="21"/>
      <c r="T3" s="23"/>
      <c r="U3" s="23"/>
      <c r="V3" s="21"/>
      <c r="W3" s="53"/>
      <c r="X3" s="21"/>
      <c r="Y3" s="22"/>
    </row>
    <row r="4" spans="1:28" x14ac:dyDescent="0.25">
      <c r="A4" s="22"/>
      <c r="B4" s="22"/>
      <c r="E4" s="23"/>
      <c r="G4" s="43"/>
      <c r="H4" s="43"/>
      <c r="I4" s="18"/>
      <c r="J4" s="82" t="s">
        <v>941</v>
      </c>
      <c r="K4" s="24"/>
      <c r="L4" s="24"/>
      <c r="M4" s="24"/>
      <c r="N4" s="24"/>
      <c r="O4" s="18"/>
      <c r="P4" s="21"/>
      <c r="Q4" s="21"/>
      <c r="R4" s="21"/>
      <c r="S4" s="21"/>
      <c r="T4" s="23"/>
      <c r="U4" s="23"/>
      <c r="V4" s="21"/>
      <c r="W4" s="53"/>
      <c r="X4" s="21"/>
      <c r="Y4" s="22"/>
    </row>
    <row r="5" spans="1:28" ht="12.75" customHeight="1" x14ac:dyDescent="0.25">
      <c r="A5" s="22"/>
      <c r="B5" s="37"/>
      <c r="C5" s="37"/>
      <c r="D5" s="44"/>
      <c r="E5" s="23"/>
      <c r="F5" s="40" t="s">
        <v>275</v>
      </c>
      <c r="G5" s="43"/>
      <c r="H5" s="43"/>
      <c r="I5" s="19"/>
      <c r="J5" s="82" t="s">
        <v>940</v>
      </c>
      <c r="K5" s="24"/>
      <c r="L5" s="24"/>
      <c r="M5" s="24"/>
      <c r="N5" s="24"/>
      <c r="O5" s="19"/>
      <c r="P5" s="34"/>
      <c r="Q5" s="21"/>
      <c r="R5" s="21"/>
      <c r="S5" s="21"/>
      <c r="T5" s="23"/>
      <c r="U5" s="23"/>
      <c r="V5" s="21"/>
      <c r="W5" s="53"/>
      <c r="X5" s="21"/>
      <c r="Y5" s="22"/>
    </row>
    <row r="6" spans="1:28" ht="18.75" customHeight="1" x14ac:dyDescent="0.4">
      <c r="A6" s="11"/>
      <c r="B6" s="11"/>
      <c r="C6" s="254" t="s">
        <v>1782</v>
      </c>
      <c r="E6" s="23"/>
      <c r="F6" s="40" t="s">
        <v>283</v>
      </c>
      <c r="G6" s="43"/>
      <c r="H6" s="43"/>
      <c r="I6" s="17"/>
      <c r="J6" s="82" t="s">
        <v>942</v>
      </c>
      <c r="K6" s="24"/>
      <c r="L6" s="24"/>
      <c r="M6" s="24"/>
      <c r="N6" s="24"/>
      <c r="O6" s="17"/>
      <c r="P6" s="21"/>
      <c r="Q6" s="21"/>
      <c r="R6" s="21"/>
      <c r="S6" s="21"/>
      <c r="T6" s="23"/>
      <c r="U6" s="23"/>
      <c r="V6" s="10"/>
      <c r="W6" s="273" t="s">
        <v>251</v>
      </c>
      <c r="X6" s="21"/>
      <c r="Y6" s="22"/>
    </row>
    <row r="7" spans="1:28" x14ac:dyDescent="0.25">
      <c r="A7" s="11"/>
      <c r="B7" s="11"/>
      <c r="C7" s="11"/>
      <c r="D7" s="32"/>
      <c r="E7" s="19"/>
      <c r="F7" s="40" t="s">
        <v>276</v>
      </c>
      <c r="G7" s="22"/>
      <c r="H7" s="18"/>
      <c r="I7" s="21"/>
      <c r="J7" s="24" t="s">
        <v>943</v>
      </c>
      <c r="K7" s="24"/>
      <c r="L7" s="24"/>
      <c r="M7" s="24"/>
      <c r="N7" s="24"/>
      <c r="O7" s="18"/>
      <c r="P7" s="19"/>
      <c r="S7" s="19"/>
      <c r="T7" s="19"/>
      <c r="U7" s="35"/>
      <c r="V7" s="273" t="s">
        <v>298</v>
      </c>
      <c r="W7" s="273"/>
      <c r="X7" s="19"/>
      <c r="Y7" s="22"/>
    </row>
    <row r="8" spans="1:28" x14ac:dyDescent="0.25">
      <c r="A8" s="202"/>
      <c r="B8" s="202"/>
      <c r="C8" s="202"/>
      <c r="D8" s="32"/>
      <c r="E8" s="19"/>
      <c r="F8" s="40"/>
      <c r="G8" s="22"/>
      <c r="H8" s="18"/>
      <c r="I8" s="21"/>
      <c r="J8" s="34" t="s">
        <v>944</v>
      </c>
      <c r="K8" s="34"/>
      <c r="L8" s="34"/>
      <c r="M8" s="24"/>
      <c r="N8" s="24"/>
      <c r="O8" s="18"/>
      <c r="P8" s="19"/>
      <c r="S8" s="19"/>
      <c r="T8" s="19"/>
      <c r="U8" s="35"/>
      <c r="V8" s="273"/>
      <c r="W8" s="273"/>
      <c r="X8" s="19"/>
      <c r="Y8" s="22"/>
    </row>
    <row r="9" spans="1:28" x14ac:dyDescent="0.25">
      <c r="C9" s="21"/>
      <c r="D9" s="32"/>
      <c r="E9" s="19"/>
      <c r="F9" s="19"/>
      <c r="G9" s="22"/>
      <c r="H9" s="18"/>
      <c r="I9" s="18"/>
      <c r="M9" s="204"/>
      <c r="N9" s="203"/>
      <c r="O9" s="18"/>
      <c r="P9" s="21"/>
      <c r="Q9" s="19"/>
      <c r="R9" s="19"/>
      <c r="S9" s="19"/>
      <c r="T9" s="19"/>
      <c r="U9" s="35"/>
      <c r="V9" s="273"/>
      <c r="W9" s="273"/>
      <c r="X9" s="19"/>
      <c r="Y9" s="22"/>
    </row>
    <row r="10" spans="1:28" x14ac:dyDescent="0.25">
      <c r="A10" s="22"/>
      <c r="B10" s="22"/>
      <c r="D10" s="32"/>
      <c r="E10" s="19"/>
      <c r="F10" s="274" t="s">
        <v>268</v>
      </c>
      <c r="G10" s="274"/>
      <c r="H10" s="274"/>
      <c r="I10" s="45"/>
      <c r="J10" s="274" t="s">
        <v>784</v>
      </c>
      <c r="K10" s="274"/>
      <c r="L10" s="274"/>
      <c r="M10" s="274"/>
      <c r="N10" s="274"/>
      <c r="O10" s="45"/>
      <c r="P10" s="21"/>
      <c r="Q10" s="21"/>
      <c r="R10" s="21"/>
      <c r="T10" s="19"/>
      <c r="U10" s="35"/>
      <c r="V10" s="273"/>
      <c r="W10" s="273"/>
      <c r="X10" s="19"/>
      <c r="Y10" s="22"/>
    </row>
    <row r="11" spans="1:28" x14ac:dyDescent="0.25">
      <c r="A11" s="46" t="s">
        <v>253</v>
      </c>
      <c r="B11" s="22"/>
      <c r="C11" s="30" t="s">
        <v>108</v>
      </c>
      <c r="D11" s="36" t="s">
        <v>109</v>
      </c>
      <c r="E11" s="50"/>
      <c r="F11" s="47" t="s">
        <v>280</v>
      </c>
      <c r="G11" s="47" t="s">
        <v>281</v>
      </c>
      <c r="H11" s="48" t="s">
        <v>282</v>
      </c>
      <c r="I11" s="17"/>
      <c r="J11" s="48" t="s">
        <v>254</v>
      </c>
      <c r="K11" s="48" t="s">
        <v>789</v>
      </c>
      <c r="L11" s="48" t="s">
        <v>280</v>
      </c>
      <c r="M11" s="48" t="s">
        <v>261</v>
      </c>
      <c r="N11" s="48" t="s">
        <v>263</v>
      </c>
      <c r="O11" s="45"/>
      <c r="P11" s="46" t="s">
        <v>267</v>
      </c>
      <c r="Q11" s="46" t="s">
        <v>397</v>
      </c>
      <c r="R11" s="222" t="s">
        <v>267</v>
      </c>
      <c r="S11" s="221" t="s">
        <v>397</v>
      </c>
      <c r="T11" s="46" t="s">
        <v>110</v>
      </c>
      <c r="U11" s="46" t="s">
        <v>286</v>
      </c>
      <c r="V11" s="273"/>
      <c r="W11" s="273"/>
      <c r="X11" s="19"/>
      <c r="Y11" s="22"/>
    </row>
    <row r="12" spans="1:28" ht="6" customHeight="1" x14ac:dyDescent="0.25">
      <c r="A12" s="19"/>
      <c r="B12" s="22"/>
      <c r="C12" s="14"/>
      <c r="D12" s="32"/>
      <c r="E12" s="19"/>
      <c r="F12" s="15"/>
      <c r="G12" s="16"/>
      <c r="H12" s="17"/>
      <c r="I12" s="17"/>
      <c r="J12" s="17"/>
      <c r="K12" s="17"/>
      <c r="L12" s="17"/>
      <c r="M12" s="17"/>
      <c r="N12" s="17"/>
      <c r="O12" s="45"/>
      <c r="P12" s="19"/>
      <c r="Q12" s="19"/>
      <c r="R12" s="16"/>
      <c r="S12" s="16"/>
      <c r="T12" s="19"/>
      <c r="U12" s="35"/>
      <c r="V12" s="21"/>
      <c r="W12" s="53"/>
      <c r="X12" s="19"/>
      <c r="Y12" s="22"/>
    </row>
    <row r="13" spans="1:28" s="31" customFormat="1" x14ac:dyDescent="0.25">
      <c r="A13" s="51"/>
      <c r="B13" s="22"/>
      <c r="C13" s="210" t="s">
        <v>945</v>
      </c>
      <c r="D13" s="211" t="s">
        <v>1151</v>
      </c>
      <c r="E13" s="22"/>
      <c r="F13" s="27"/>
      <c r="G13" s="27"/>
      <c r="H13" s="27"/>
      <c r="I13" s="22"/>
      <c r="J13" s="213" t="s">
        <v>254</v>
      </c>
      <c r="K13" s="213"/>
      <c r="L13" s="213"/>
      <c r="M13" s="213"/>
      <c r="N13" s="213"/>
      <c r="O13" s="45"/>
      <c r="P13" s="29"/>
      <c r="Q13" s="29"/>
      <c r="R13" s="29"/>
      <c r="S13" s="116"/>
      <c r="T13" s="29"/>
      <c r="U13" s="57"/>
      <c r="V13" s="54">
        <v>1</v>
      </c>
      <c r="W13" s="103">
        <v>1</v>
      </c>
      <c r="X13" s="50"/>
      <c r="Y13" s="212"/>
      <c r="Z13" s="212"/>
      <c r="AA13" s="212"/>
      <c r="AB13" s="212"/>
    </row>
    <row r="14" spans="1:28" s="31" customFormat="1" x14ac:dyDescent="0.25">
      <c r="A14" s="51"/>
      <c r="B14" s="22"/>
      <c r="C14" s="210" t="s">
        <v>401</v>
      </c>
      <c r="D14" s="211" t="s">
        <v>430</v>
      </c>
      <c r="E14" s="22"/>
      <c r="F14" s="27"/>
      <c r="G14" s="27"/>
      <c r="H14" s="27"/>
      <c r="I14" s="22"/>
      <c r="J14" s="213" t="s">
        <v>254</v>
      </c>
      <c r="K14" s="213"/>
      <c r="L14" s="213"/>
      <c r="M14" s="213"/>
      <c r="N14" s="213"/>
      <c r="O14" s="45"/>
      <c r="P14" s="29"/>
      <c r="Q14" s="29"/>
      <c r="R14" s="29"/>
      <c r="S14" s="116"/>
      <c r="T14" s="29"/>
      <c r="U14" s="57"/>
      <c r="V14" s="54">
        <v>1</v>
      </c>
      <c r="W14" s="103">
        <v>2</v>
      </c>
      <c r="X14" s="50"/>
      <c r="Y14" s="212"/>
      <c r="Z14" s="212"/>
      <c r="AA14" s="212"/>
      <c r="AB14" s="212"/>
    </row>
    <row r="15" spans="1:28" s="31" customFormat="1" x14ac:dyDescent="0.25">
      <c r="A15" s="51"/>
      <c r="B15" s="22"/>
      <c r="C15" s="210" t="s">
        <v>1397</v>
      </c>
      <c r="D15" s="211" t="s">
        <v>1398</v>
      </c>
      <c r="E15" s="22"/>
      <c r="F15" s="27"/>
      <c r="G15" s="27"/>
      <c r="H15" s="27"/>
      <c r="I15" s="22"/>
      <c r="J15" s="213"/>
      <c r="K15" s="213"/>
      <c r="L15" s="213" t="s">
        <v>280</v>
      </c>
      <c r="M15" s="213"/>
      <c r="N15" s="213"/>
      <c r="O15" s="45"/>
      <c r="P15" s="29"/>
      <c r="Q15" s="29"/>
      <c r="R15" s="29"/>
      <c r="S15" s="116"/>
      <c r="T15" s="29"/>
      <c r="U15" s="57"/>
      <c r="V15" s="54">
        <v>1</v>
      </c>
      <c r="W15" s="103">
        <v>3</v>
      </c>
      <c r="X15" s="50"/>
      <c r="Y15" s="212"/>
      <c r="Z15" s="212"/>
      <c r="AA15" s="212"/>
      <c r="AB15" s="212"/>
    </row>
    <row r="16" spans="1:28" s="31" customFormat="1" x14ac:dyDescent="0.25">
      <c r="A16" s="51"/>
      <c r="B16" s="22"/>
      <c r="C16" s="210" t="s">
        <v>946</v>
      </c>
      <c r="D16" s="211" t="s">
        <v>1152</v>
      </c>
      <c r="E16" s="22"/>
      <c r="F16" s="27"/>
      <c r="G16" s="27"/>
      <c r="H16" s="27"/>
      <c r="I16" s="22"/>
      <c r="J16" s="213" t="s">
        <v>254</v>
      </c>
      <c r="K16" s="213"/>
      <c r="L16" s="213"/>
      <c r="M16" s="213"/>
      <c r="N16" s="213"/>
      <c r="O16" s="45"/>
      <c r="P16" s="29"/>
      <c r="Q16" s="29"/>
      <c r="R16" s="29"/>
      <c r="S16" s="116"/>
      <c r="T16" s="29"/>
      <c r="U16" s="57"/>
      <c r="V16" s="54">
        <v>1</v>
      </c>
      <c r="W16" s="103">
        <v>4</v>
      </c>
      <c r="X16" s="50"/>
      <c r="Y16" s="212"/>
      <c r="Z16" s="212"/>
      <c r="AA16" s="212"/>
      <c r="AB16" s="212"/>
    </row>
    <row r="17" spans="1:28" s="31" customFormat="1" x14ac:dyDescent="0.25">
      <c r="A17" s="51"/>
      <c r="B17" s="22"/>
      <c r="C17" s="210" t="s">
        <v>947</v>
      </c>
      <c r="D17" s="211" t="s">
        <v>1153</v>
      </c>
      <c r="E17" s="22"/>
      <c r="F17" s="27"/>
      <c r="G17" s="27"/>
      <c r="H17" s="27"/>
      <c r="I17" s="22"/>
      <c r="J17" s="213" t="s">
        <v>254</v>
      </c>
      <c r="K17" s="213"/>
      <c r="L17" s="213"/>
      <c r="M17" s="213"/>
      <c r="N17" s="213"/>
      <c r="O17" s="45"/>
      <c r="P17" s="29"/>
      <c r="Q17" s="29"/>
      <c r="R17" s="29"/>
      <c r="S17" s="116"/>
      <c r="T17" s="29"/>
      <c r="U17" s="57"/>
      <c r="V17" s="54">
        <v>1</v>
      </c>
      <c r="W17" s="103">
        <v>5</v>
      </c>
      <c r="X17" s="50"/>
      <c r="Y17" s="212"/>
      <c r="Z17" s="212"/>
      <c r="AA17" s="212"/>
      <c r="AB17" s="212"/>
    </row>
    <row r="18" spans="1:28" s="31" customFormat="1" x14ac:dyDescent="0.25">
      <c r="A18" s="51"/>
      <c r="B18" s="22"/>
      <c r="C18" s="210" t="s">
        <v>948</v>
      </c>
      <c r="D18" s="211" t="s">
        <v>1154</v>
      </c>
      <c r="E18" s="22"/>
      <c r="F18" s="27"/>
      <c r="G18" s="27"/>
      <c r="H18" s="27"/>
      <c r="I18" s="22"/>
      <c r="J18" s="213" t="s">
        <v>254</v>
      </c>
      <c r="K18" s="213"/>
      <c r="L18" s="213"/>
      <c r="M18" s="213"/>
      <c r="N18" s="213"/>
      <c r="O18" s="45"/>
      <c r="P18" s="29"/>
      <c r="Q18" s="29"/>
      <c r="R18" s="29"/>
      <c r="S18" s="116"/>
      <c r="T18" s="29"/>
      <c r="U18" s="57"/>
      <c r="V18" s="54">
        <v>1</v>
      </c>
      <c r="W18" s="103">
        <v>6</v>
      </c>
      <c r="X18" s="50"/>
      <c r="Y18" s="212"/>
      <c r="Z18" s="212"/>
      <c r="AA18" s="212"/>
      <c r="AB18" s="212"/>
    </row>
    <row r="19" spans="1:28" s="31" customFormat="1" x14ac:dyDescent="0.25">
      <c r="A19" s="51"/>
      <c r="B19" s="22"/>
      <c r="C19" s="210" t="s">
        <v>1381</v>
      </c>
      <c r="D19" s="211" t="s">
        <v>1383</v>
      </c>
      <c r="E19" s="22"/>
      <c r="F19" s="27"/>
      <c r="G19" s="27"/>
      <c r="H19" s="27"/>
      <c r="I19" s="22"/>
      <c r="J19" s="213" t="s">
        <v>254</v>
      </c>
      <c r="K19" s="213"/>
      <c r="L19" s="213"/>
      <c r="M19" s="213"/>
      <c r="N19" s="213"/>
      <c r="O19" s="45"/>
      <c r="P19" s="29"/>
      <c r="Q19" s="29"/>
      <c r="R19" s="29"/>
      <c r="S19" s="116"/>
      <c r="T19" s="29"/>
      <c r="U19" s="57"/>
      <c r="V19" s="54">
        <v>1</v>
      </c>
      <c r="W19" s="103">
        <v>7</v>
      </c>
      <c r="X19" s="50"/>
      <c r="Y19" s="212"/>
      <c r="Z19" s="212"/>
      <c r="AA19" s="212"/>
      <c r="AB19" s="212"/>
    </row>
    <row r="20" spans="1:28" s="31" customFormat="1" x14ac:dyDescent="0.25">
      <c r="A20" s="51"/>
      <c r="B20" s="22"/>
      <c r="C20" s="210" t="s">
        <v>1382</v>
      </c>
      <c r="D20" s="211" t="s">
        <v>1384</v>
      </c>
      <c r="E20" s="22"/>
      <c r="F20" s="27"/>
      <c r="G20" s="27"/>
      <c r="H20" s="27"/>
      <c r="I20" s="22"/>
      <c r="J20" s="213" t="s">
        <v>254</v>
      </c>
      <c r="K20" s="213"/>
      <c r="L20" s="213"/>
      <c r="M20" s="213"/>
      <c r="N20" s="213"/>
      <c r="O20" s="45"/>
      <c r="P20" s="29"/>
      <c r="Q20" s="29"/>
      <c r="R20" s="29"/>
      <c r="S20" s="116"/>
      <c r="T20" s="29"/>
      <c r="U20" s="57"/>
      <c r="V20" s="54">
        <v>1</v>
      </c>
      <c r="W20" s="103">
        <v>8</v>
      </c>
      <c r="X20" s="50"/>
      <c r="Y20" s="212"/>
      <c r="Z20" s="212"/>
      <c r="AA20" s="212"/>
      <c r="AB20" s="212"/>
    </row>
    <row r="21" spans="1:28" s="31" customFormat="1" x14ac:dyDescent="0.25">
      <c r="A21" s="51"/>
      <c r="B21" s="22"/>
      <c r="C21" s="210" t="s">
        <v>949</v>
      </c>
      <c r="D21" s="211" t="s">
        <v>1155</v>
      </c>
      <c r="E21" s="22"/>
      <c r="F21" s="27"/>
      <c r="G21" s="27"/>
      <c r="H21" s="27"/>
      <c r="I21" s="22"/>
      <c r="J21" s="213" t="s">
        <v>254</v>
      </c>
      <c r="K21" s="213"/>
      <c r="L21" s="213"/>
      <c r="M21" s="213"/>
      <c r="N21" s="213"/>
      <c r="O21" s="45"/>
      <c r="P21" s="29"/>
      <c r="Q21" s="29"/>
      <c r="R21" s="29"/>
      <c r="S21" s="116"/>
      <c r="T21" s="29"/>
      <c r="U21" s="57"/>
      <c r="V21" s="54">
        <v>1</v>
      </c>
      <c r="W21" s="103">
        <v>9</v>
      </c>
      <c r="X21" s="50"/>
      <c r="Y21" s="212"/>
      <c r="Z21" s="212"/>
      <c r="AA21" s="212"/>
      <c r="AB21" s="212"/>
    </row>
    <row r="22" spans="1:28" s="31" customFormat="1" x14ac:dyDescent="0.25">
      <c r="A22" s="51"/>
      <c r="B22" s="22"/>
      <c r="C22" s="210" t="s">
        <v>1385</v>
      </c>
      <c r="D22" s="211" t="s">
        <v>1386</v>
      </c>
      <c r="E22" s="22"/>
      <c r="F22" s="27"/>
      <c r="G22" s="27"/>
      <c r="H22" s="27"/>
      <c r="I22" s="22"/>
      <c r="J22" s="213" t="s">
        <v>254</v>
      </c>
      <c r="K22" s="213"/>
      <c r="L22" s="213"/>
      <c r="M22" s="213"/>
      <c r="N22" s="213"/>
      <c r="O22" s="45"/>
      <c r="P22" s="29"/>
      <c r="Q22" s="29"/>
      <c r="R22" s="29"/>
      <c r="S22" s="116"/>
      <c r="T22" s="29"/>
      <c r="U22" s="57"/>
      <c r="V22" s="54">
        <v>1</v>
      </c>
      <c r="W22" s="103">
        <v>10</v>
      </c>
      <c r="X22" s="50"/>
      <c r="Y22" s="212"/>
      <c r="Z22" s="212"/>
      <c r="AA22" s="212"/>
      <c r="AB22" s="212"/>
    </row>
    <row r="23" spans="1:28" s="31" customFormat="1" x14ac:dyDescent="0.25">
      <c r="A23" s="51"/>
      <c r="B23" s="22"/>
      <c r="C23" s="210" t="s">
        <v>402</v>
      </c>
      <c r="D23" s="211" t="s">
        <v>431</v>
      </c>
      <c r="E23" s="22"/>
      <c r="F23" s="27"/>
      <c r="G23" s="27"/>
      <c r="H23" s="27"/>
      <c r="I23" s="22"/>
      <c r="J23" s="213" t="s">
        <v>254</v>
      </c>
      <c r="K23" s="213"/>
      <c r="L23" s="213"/>
      <c r="M23" s="213"/>
      <c r="N23" s="213"/>
      <c r="O23" s="45"/>
      <c r="P23" s="29"/>
      <c r="Q23" s="9"/>
      <c r="R23" s="9"/>
      <c r="S23" s="116"/>
      <c r="T23" s="29"/>
      <c r="U23" s="57"/>
      <c r="V23" s="54">
        <v>1</v>
      </c>
      <c r="W23" s="103">
        <v>11</v>
      </c>
      <c r="X23" s="50"/>
      <c r="Y23" s="212"/>
      <c r="Z23" s="212"/>
      <c r="AA23" s="212"/>
      <c r="AB23" s="212"/>
    </row>
    <row r="24" spans="1:28" s="31" customFormat="1" x14ac:dyDescent="0.25">
      <c r="A24" s="51"/>
      <c r="B24" s="22"/>
      <c r="C24" s="210" t="s">
        <v>950</v>
      </c>
      <c r="D24" s="211" t="s">
        <v>1156</v>
      </c>
      <c r="E24" s="22"/>
      <c r="F24" s="27"/>
      <c r="G24" s="27"/>
      <c r="H24" s="27"/>
      <c r="I24" s="22"/>
      <c r="J24" s="213"/>
      <c r="K24" s="213"/>
      <c r="L24" s="213" t="s">
        <v>280</v>
      </c>
      <c r="M24" s="213"/>
      <c r="N24" s="213"/>
      <c r="O24" s="45"/>
      <c r="P24" s="29"/>
      <c r="Q24" s="9"/>
      <c r="R24" s="9"/>
      <c r="S24" s="116"/>
      <c r="T24" s="29"/>
      <c r="U24" s="57"/>
      <c r="V24" s="54">
        <v>1</v>
      </c>
      <c r="W24" s="103">
        <v>12</v>
      </c>
      <c r="X24" s="50"/>
      <c r="Y24" s="212"/>
      <c r="Z24" s="212"/>
      <c r="AA24" s="212"/>
      <c r="AB24" s="212"/>
    </row>
    <row r="25" spans="1:28" s="31" customFormat="1" x14ac:dyDescent="0.25">
      <c r="A25" s="51"/>
      <c r="B25" s="22"/>
      <c r="C25" s="210" t="s">
        <v>403</v>
      </c>
      <c r="D25" s="211" t="s">
        <v>432</v>
      </c>
      <c r="E25" s="22"/>
      <c r="F25" s="27"/>
      <c r="G25" s="27"/>
      <c r="H25" s="27"/>
      <c r="I25" s="22"/>
      <c r="J25" s="213" t="s">
        <v>254</v>
      </c>
      <c r="K25" s="213"/>
      <c r="L25" s="213" t="s">
        <v>280</v>
      </c>
      <c r="M25" s="213"/>
      <c r="N25" s="213"/>
      <c r="O25" s="45"/>
      <c r="P25" s="29"/>
      <c r="Q25" s="29"/>
      <c r="R25" s="29"/>
      <c r="S25" s="116"/>
      <c r="T25" s="29"/>
      <c r="U25" s="57"/>
      <c r="V25" s="54">
        <v>1</v>
      </c>
      <c r="W25" s="103">
        <v>13</v>
      </c>
      <c r="X25" s="50"/>
      <c r="Y25" s="212"/>
      <c r="Z25" s="212"/>
      <c r="AA25" s="212"/>
      <c r="AB25" s="212"/>
    </row>
    <row r="26" spans="1:28" s="31" customFormat="1" x14ac:dyDescent="0.25">
      <c r="A26" s="51"/>
      <c r="B26" s="22"/>
      <c r="C26" s="210" t="s">
        <v>1387</v>
      </c>
      <c r="D26" s="211" t="s">
        <v>1388</v>
      </c>
      <c r="E26" s="22"/>
      <c r="F26" s="27"/>
      <c r="G26" s="27"/>
      <c r="H26" s="27"/>
      <c r="I26" s="22"/>
      <c r="J26" s="213"/>
      <c r="K26" s="213"/>
      <c r="L26" s="213" t="s">
        <v>280</v>
      </c>
      <c r="M26" s="213"/>
      <c r="N26" s="213"/>
      <c r="O26" s="45"/>
      <c r="P26" s="29"/>
      <c r="Q26" s="29"/>
      <c r="R26" s="29"/>
      <c r="S26" s="116"/>
      <c r="T26" s="29"/>
      <c r="U26" s="57"/>
      <c r="V26" s="54">
        <v>1</v>
      </c>
      <c r="W26" s="103">
        <v>14</v>
      </c>
      <c r="X26" s="50"/>
      <c r="Y26" s="212"/>
      <c r="Z26" s="212"/>
      <c r="AA26" s="212"/>
      <c r="AB26" s="212"/>
    </row>
    <row r="27" spans="1:28" s="31" customFormat="1" x14ac:dyDescent="0.25">
      <c r="A27" s="51"/>
      <c r="B27" s="22"/>
      <c r="C27" s="210" t="s">
        <v>951</v>
      </c>
      <c r="D27" s="211" t="s">
        <v>1157</v>
      </c>
      <c r="E27" s="22"/>
      <c r="F27" s="27"/>
      <c r="G27" s="27"/>
      <c r="H27" s="27"/>
      <c r="I27" s="22"/>
      <c r="J27" s="213"/>
      <c r="K27" s="213"/>
      <c r="L27" s="213"/>
      <c r="M27" s="213" t="s">
        <v>261</v>
      </c>
      <c r="N27" s="213"/>
      <c r="O27" s="45"/>
      <c r="P27" s="29"/>
      <c r="Q27" s="29"/>
      <c r="R27" s="166"/>
      <c r="S27" s="153"/>
      <c r="T27" s="29"/>
      <c r="U27" s="57"/>
      <c r="V27" s="54">
        <v>1</v>
      </c>
      <c r="W27" s="103">
        <v>15</v>
      </c>
      <c r="X27" s="50"/>
      <c r="Y27" s="212"/>
      <c r="Z27" s="212"/>
      <c r="AA27" s="212"/>
      <c r="AB27" s="212"/>
    </row>
    <row r="28" spans="1:28" s="31" customFormat="1" x14ac:dyDescent="0.25">
      <c r="A28" s="51"/>
      <c r="B28" s="22"/>
      <c r="C28" s="210" t="s">
        <v>404</v>
      </c>
      <c r="D28" s="211" t="s">
        <v>433</v>
      </c>
      <c r="E28" s="22"/>
      <c r="F28" s="27"/>
      <c r="G28" s="27"/>
      <c r="H28" s="27"/>
      <c r="I28" s="22"/>
      <c r="J28" s="213" t="s">
        <v>254</v>
      </c>
      <c r="K28" s="213"/>
      <c r="L28" s="213"/>
      <c r="M28" s="213"/>
      <c r="N28" s="213"/>
      <c r="O28" s="45"/>
      <c r="P28" s="29"/>
      <c r="Q28" s="29"/>
      <c r="R28" s="29"/>
      <c r="S28" s="29"/>
      <c r="T28" s="29"/>
      <c r="U28" s="57"/>
      <c r="V28" s="54">
        <v>1</v>
      </c>
      <c r="W28" s="103">
        <v>16</v>
      </c>
      <c r="X28" s="50"/>
      <c r="Y28" s="212"/>
      <c r="Z28" s="212"/>
      <c r="AA28" s="212"/>
      <c r="AB28" s="212"/>
    </row>
    <row r="29" spans="1:28" s="31" customFormat="1" x14ac:dyDescent="0.25">
      <c r="A29" s="51"/>
      <c r="B29" s="22"/>
      <c r="C29" s="210" t="s">
        <v>405</v>
      </c>
      <c r="D29" s="211" t="s">
        <v>434</v>
      </c>
      <c r="E29" s="22"/>
      <c r="F29" s="27"/>
      <c r="G29" s="27"/>
      <c r="H29" s="27"/>
      <c r="I29" s="22"/>
      <c r="J29" s="213" t="s">
        <v>254</v>
      </c>
      <c r="K29" s="213"/>
      <c r="L29" s="213"/>
      <c r="M29" s="213"/>
      <c r="N29" s="213"/>
      <c r="O29" s="45"/>
      <c r="P29" s="29"/>
      <c r="Q29" s="29"/>
      <c r="R29" s="29"/>
      <c r="S29" s="29"/>
      <c r="T29" s="29"/>
      <c r="U29" s="57"/>
      <c r="V29" s="54">
        <v>1</v>
      </c>
      <c r="W29" s="103">
        <v>17</v>
      </c>
      <c r="X29" s="50"/>
      <c r="Y29" s="212"/>
      <c r="Z29" s="212"/>
      <c r="AA29" s="212"/>
      <c r="AB29" s="212"/>
    </row>
    <row r="30" spans="1:28" s="31" customFormat="1" x14ac:dyDescent="0.25">
      <c r="A30" s="51"/>
      <c r="B30" s="22"/>
      <c r="C30" s="210" t="s">
        <v>406</v>
      </c>
      <c r="D30" s="211" t="s">
        <v>435</v>
      </c>
      <c r="E30" s="22"/>
      <c r="F30" s="27"/>
      <c r="G30" s="27"/>
      <c r="H30" s="27"/>
      <c r="I30" s="22"/>
      <c r="J30" s="213" t="s">
        <v>254</v>
      </c>
      <c r="K30" s="213"/>
      <c r="L30" s="213"/>
      <c r="M30" s="213"/>
      <c r="N30" s="213"/>
      <c r="O30" s="45"/>
      <c r="P30" s="29"/>
      <c r="Q30" s="29"/>
      <c r="R30" s="29"/>
      <c r="S30" s="29"/>
      <c r="T30" s="29"/>
      <c r="U30" s="57"/>
      <c r="V30" s="54">
        <v>1</v>
      </c>
      <c r="W30" s="103">
        <v>18</v>
      </c>
      <c r="X30" s="50"/>
      <c r="Y30" s="212"/>
      <c r="Z30" s="212"/>
      <c r="AA30" s="212"/>
      <c r="AB30" s="212"/>
    </row>
    <row r="31" spans="1:28" s="31" customFormat="1" x14ac:dyDescent="0.25">
      <c r="A31" s="51"/>
      <c r="B31" s="22"/>
      <c r="C31" s="210" t="s">
        <v>952</v>
      </c>
      <c r="D31" s="211" t="s">
        <v>1158</v>
      </c>
      <c r="E31" s="22"/>
      <c r="F31" s="27"/>
      <c r="G31" s="27"/>
      <c r="H31" s="27"/>
      <c r="I31" s="22"/>
      <c r="J31" s="213"/>
      <c r="K31" s="213" t="s">
        <v>789</v>
      </c>
      <c r="L31" s="213"/>
      <c r="M31" s="213"/>
      <c r="N31" s="213"/>
      <c r="O31" s="45"/>
      <c r="P31" s="29"/>
      <c r="Q31" s="29"/>
      <c r="R31" s="29"/>
      <c r="S31" s="29"/>
      <c r="T31" s="29"/>
      <c r="U31" s="57"/>
      <c r="V31" s="54">
        <v>1</v>
      </c>
      <c r="W31" s="103">
        <v>19</v>
      </c>
      <c r="X31" s="50"/>
      <c r="Y31" s="212"/>
      <c r="Z31" s="212"/>
      <c r="AA31" s="212"/>
      <c r="AB31" s="212"/>
    </row>
    <row r="32" spans="1:28" s="31" customFormat="1" x14ac:dyDescent="0.25">
      <c r="A32" s="51"/>
      <c r="B32" s="22"/>
      <c r="C32" s="210" t="s">
        <v>953</v>
      </c>
      <c r="D32" s="211" t="s">
        <v>1159</v>
      </c>
      <c r="E32" s="22"/>
      <c r="F32" s="27"/>
      <c r="G32" s="27"/>
      <c r="H32" s="27"/>
      <c r="I32" s="22"/>
      <c r="J32" s="213"/>
      <c r="K32" s="213"/>
      <c r="L32" s="213" t="s">
        <v>280</v>
      </c>
      <c r="M32" s="213" t="s">
        <v>261</v>
      </c>
      <c r="N32" s="213"/>
      <c r="O32" s="45"/>
      <c r="P32" s="29"/>
      <c r="Q32" s="29"/>
      <c r="R32" s="29"/>
      <c r="S32" s="29"/>
      <c r="T32" s="29"/>
      <c r="U32" s="57"/>
      <c r="V32" s="54">
        <v>1</v>
      </c>
      <c r="W32" s="103">
        <v>20</v>
      </c>
      <c r="X32" s="50"/>
      <c r="Y32" s="212"/>
      <c r="Z32" s="212"/>
      <c r="AA32" s="212"/>
      <c r="AB32" s="212"/>
    </row>
    <row r="33" spans="1:28" s="31" customFormat="1" x14ac:dyDescent="0.25">
      <c r="A33" s="51"/>
      <c r="B33" s="22"/>
      <c r="C33" s="210" t="s">
        <v>954</v>
      </c>
      <c r="D33" s="211" t="s">
        <v>1160</v>
      </c>
      <c r="E33" s="22"/>
      <c r="F33" s="27"/>
      <c r="G33" s="27"/>
      <c r="H33" s="27"/>
      <c r="I33" s="22"/>
      <c r="J33" s="213"/>
      <c r="K33" s="213"/>
      <c r="L33" s="213" t="s">
        <v>280</v>
      </c>
      <c r="M33" s="213"/>
      <c r="N33" s="213" t="s">
        <v>263</v>
      </c>
      <c r="O33" s="45"/>
      <c r="P33" s="29"/>
      <c r="Q33" s="29"/>
      <c r="R33" s="29"/>
      <c r="S33" s="29"/>
      <c r="T33" s="29"/>
      <c r="U33" s="57"/>
      <c r="V33" s="54">
        <v>1</v>
      </c>
      <c r="W33" s="103">
        <v>21</v>
      </c>
      <c r="X33" s="50"/>
      <c r="Y33" s="212"/>
      <c r="Z33" s="212"/>
      <c r="AA33" s="212"/>
      <c r="AB33" s="212"/>
    </row>
    <row r="34" spans="1:28" s="31" customFormat="1" x14ac:dyDescent="0.25">
      <c r="A34" s="51"/>
      <c r="B34" s="22"/>
      <c r="C34" s="210" t="s">
        <v>955</v>
      </c>
      <c r="D34" s="211" t="s">
        <v>1161</v>
      </c>
      <c r="E34" s="22"/>
      <c r="F34" s="27"/>
      <c r="G34" s="27"/>
      <c r="H34" s="27"/>
      <c r="I34" s="22"/>
      <c r="J34" s="213"/>
      <c r="K34" s="213"/>
      <c r="L34" s="213"/>
      <c r="M34" s="213"/>
      <c r="N34" s="213" t="s">
        <v>263</v>
      </c>
      <c r="O34" s="45"/>
      <c r="P34" s="29"/>
      <c r="Q34" s="29"/>
      <c r="R34" s="29"/>
      <c r="S34" s="29"/>
      <c r="T34" s="29"/>
      <c r="U34" s="57"/>
      <c r="V34" s="54">
        <v>1</v>
      </c>
      <c r="W34" s="103">
        <v>22</v>
      </c>
      <c r="X34" s="50"/>
      <c r="Y34" s="212"/>
      <c r="Z34" s="212"/>
      <c r="AA34" s="212"/>
      <c r="AB34" s="212"/>
    </row>
    <row r="35" spans="1:28" s="31" customFormat="1" x14ac:dyDescent="0.25">
      <c r="A35" s="51"/>
      <c r="B35" s="22"/>
      <c r="C35" s="210" t="s">
        <v>956</v>
      </c>
      <c r="D35" s="211" t="s">
        <v>1162</v>
      </c>
      <c r="E35" s="22"/>
      <c r="F35" s="27"/>
      <c r="G35" s="27"/>
      <c r="H35" s="27"/>
      <c r="I35" s="22"/>
      <c r="J35" s="213"/>
      <c r="K35" s="213" t="s">
        <v>789</v>
      </c>
      <c r="L35" s="213"/>
      <c r="M35" s="213"/>
      <c r="N35" s="213"/>
      <c r="O35" s="45"/>
      <c r="P35" s="29"/>
      <c r="Q35" s="29"/>
      <c r="R35" s="29"/>
      <c r="S35" s="29"/>
      <c r="T35" s="29"/>
      <c r="U35" s="57"/>
      <c r="V35" s="54">
        <v>1</v>
      </c>
      <c r="W35" s="103">
        <v>23</v>
      </c>
      <c r="X35" s="50"/>
      <c r="Y35" s="212"/>
      <c r="Z35" s="212"/>
      <c r="AA35" s="212"/>
      <c r="AB35" s="212"/>
    </row>
    <row r="36" spans="1:28" s="31" customFormat="1" x14ac:dyDescent="0.25">
      <c r="A36" s="51"/>
      <c r="B36" s="22"/>
      <c r="C36" s="210" t="s">
        <v>1389</v>
      </c>
      <c r="D36" s="211" t="s">
        <v>1390</v>
      </c>
      <c r="E36" s="22"/>
      <c r="F36" s="27"/>
      <c r="G36" s="27"/>
      <c r="H36" s="27"/>
      <c r="I36" s="22"/>
      <c r="J36" s="213"/>
      <c r="K36" s="213"/>
      <c r="L36" s="213" t="s">
        <v>280</v>
      </c>
      <c r="M36" s="213" t="s">
        <v>261</v>
      </c>
      <c r="N36" s="213"/>
      <c r="O36" s="45"/>
      <c r="P36" s="29"/>
      <c r="Q36" s="29"/>
      <c r="R36" s="29"/>
      <c r="S36" s="29"/>
      <c r="T36" s="29"/>
      <c r="U36" s="57"/>
      <c r="V36" s="54">
        <v>1</v>
      </c>
      <c r="W36" s="103">
        <v>24</v>
      </c>
      <c r="X36" s="50"/>
      <c r="Y36" s="212"/>
      <c r="Z36" s="212"/>
      <c r="AA36" s="212"/>
      <c r="AB36" s="212"/>
    </row>
    <row r="37" spans="1:28" s="31" customFormat="1" x14ac:dyDescent="0.25">
      <c r="A37" s="51"/>
      <c r="B37" s="22"/>
      <c r="C37" s="210" t="s">
        <v>957</v>
      </c>
      <c r="D37" s="211" t="s">
        <v>1163</v>
      </c>
      <c r="E37" s="22"/>
      <c r="F37" s="27"/>
      <c r="G37" s="27"/>
      <c r="H37" s="27"/>
      <c r="I37" s="22"/>
      <c r="J37" s="213"/>
      <c r="K37" s="213" t="s">
        <v>789</v>
      </c>
      <c r="L37" s="213"/>
      <c r="M37" s="213"/>
      <c r="N37" s="213"/>
      <c r="O37" s="45"/>
      <c r="P37" s="29"/>
      <c r="Q37" s="29"/>
      <c r="R37" s="29"/>
      <c r="S37" s="29"/>
      <c r="T37" s="29"/>
      <c r="U37" s="57"/>
      <c r="V37" s="54">
        <v>1</v>
      </c>
      <c r="W37" s="103">
        <v>25</v>
      </c>
      <c r="X37" s="50"/>
      <c r="Y37" s="212"/>
      <c r="Z37" s="212"/>
      <c r="AA37" s="212"/>
      <c r="AB37" s="212"/>
    </row>
    <row r="38" spans="1:28" s="31" customFormat="1" x14ac:dyDescent="0.25">
      <c r="A38" s="51"/>
      <c r="B38" s="22"/>
      <c r="C38" s="210" t="s">
        <v>958</v>
      </c>
      <c r="D38" s="211" t="s">
        <v>1164</v>
      </c>
      <c r="E38" s="22"/>
      <c r="F38" s="27"/>
      <c r="G38" s="27"/>
      <c r="H38" s="27"/>
      <c r="I38" s="22"/>
      <c r="J38" s="213"/>
      <c r="K38" s="213"/>
      <c r="L38" s="213"/>
      <c r="M38" s="213"/>
      <c r="N38" s="213" t="s">
        <v>263</v>
      </c>
      <c r="O38" s="45"/>
      <c r="P38" s="29"/>
      <c r="Q38" s="29"/>
      <c r="R38" s="29"/>
      <c r="S38" s="29"/>
      <c r="T38" s="29"/>
      <c r="U38" s="57"/>
      <c r="V38" s="54">
        <v>1</v>
      </c>
      <c r="W38" s="103">
        <v>26</v>
      </c>
      <c r="X38" s="50"/>
      <c r="Y38" s="212"/>
      <c r="Z38" s="212"/>
      <c r="AA38" s="212"/>
      <c r="AB38" s="212"/>
    </row>
    <row r="39" spans="1:28" s="31" customFormat="1" x14ac:dyDescent="0.25">
      <c r="A39" s="51"/>
      <c r="B39" s="22"/>
      <c r="C39" s="210" t="s">
        <v>959</v>
      </c>
      <c r="D39" s="211" t="s">
        <v>1165</v>
      </c>
      <c r="E39" s="22"/>
      <c r="F39" s="27"/>
      <c r="G39" s="27"/>
      <c r="H39" s="27"/>
      <c r="I39" s="22"/>
      <c r="J39" s="213"/>
      <c r="K39" s="213"/>
      <c r="L39" s="213"/>
      <c r="M39" s="213" t="s">
        <v>261</v>
      </c>
      <c r="N39" s="213"/>
      <c r="O39" s="45"/>
      <c r="P39" s="29"/>
      <c r="Q39" s="29"/>
      <c r="R39" s="29"/>
      <c r="S39" s="29"/>
      <c r="T39" s="29"/>
      <c r="U39" s="57"/>
      <c r="V39" s="54">
        <v>1</v>
      </c>
      <c r="W39" s="103">
        <v>27</v>
      </c>
      <c r="X39" s="50"/>
      <c r="Y39" s="212"/>
      <c r="Z39" s="212"/>
      <c r="AA39" s="212"/>
      <c r="AB39" s="212"/>
    </row>
    <row r="40" spans="1:28" s="31" customFormat="1" x14ac:dyDescent="0.25">
      <c r="A40" s="51"/>
      <c r="B40" s="22"/>
      <c r="C40" s="210" t="s">
        <v>960</v>
      </c>
      <c r="D40" s="211" t="s">
        <v>1166</v>
      </c>
      <c r="E40" s="22"/>
      <c r="F40" s="27"/>
      <c r="G40" s="27"/>
      <c r="H40" s="27"/>
      <c r="I40" s="22"/>
      <c r="J40" s="213"/>
      <c r="K40" s="213"/>
      <c r="L40" s="213"/>
      <c r="M40" s="213" t="s">
        <v>261</v>
      </c>
      <c r="N40" s="213"/>
      <c r="O40" s="45"/>
      <c r="P40" s="29"/>
      <c r="Q40" s="29"/>
      <c r="R40" s="29"/>
      <c r="S40" s="29"/>
      <c r="T40" s="29"/>
      <c r="U40" s="57"/>
      <c r="V40" s="54">
        <v>1</v>
      </c>
      <c r="W40" s="103">
        <v>28</v>
      </c>
      <c r="X40" s="50"/>
      <c r="Y40" s="212"/>
      <c r="Z40" s="212"/>
      <c r="AA40" s="212"/>
      <c r="AB40" s="212"/>
    </row>
    <row r="41" spans="1:28" s="31" customFormat="1" x14ac:dyDescent="0.25">
      <c r="A41" s="51"/>
      <c r="B41" s="22"/>
      <c r="C41" s="210" t="s">
        <v>961</v>
      </c>
      <c r="D41" s="211" t="s">
        <v>1167</v>
      </c>
      <c r="E41" s="22"/>
      <c r="F41" s="27"/>
      <c r="G41" s="27"/>
      <c r="H41" s="27"/>
      <c r="I41" s="22"/>
      <c r="J41" s="213"/>
      <c r="K41" s="213"/>
      <c r="L41" s="213"/>
      <c r="M41" s="213" t="s">
        <v>261</v>
      </c>
      <c r="N41" s="213" t="s">
        <v>263</v>
      </c>
      <c r="O41" s="45"/>
      <c r="P41" s="29"/>
      <c r="Q41" s="29"/>
      <c r="R41" s="29"/>
      <c r="S41" s="29"/>
      <c r="T41" s="29"/>
      <c r="U41" s="57"/>
      <c r="V41" s="54">
        <v>1</v>
      </c>
      <c r="W41" s="103">
        <v>29</v>
      </c>
      <c r="X41" s="50"/>
      <c r="Y41" s="212"/>
      <c r="Z41" s="212"/>
      <c r="AA41" s="212"/>
      <c r="AB41" s="212"/>
    </row>
    <row r="42" spans="1:28" s="31" customFormat="1" x14ac:dyDescent="0.25">
      <c r="A42" s="51"/>
      <c r="B42" s="22"/>
      <c r="C42" s="210" t="s">
        <v>962</v>
      </c>
      <c r="D42" s="211" t="s">
        <v>1168</v>
      </c>
      <c r="E42" s="22"/>
      <c r="F42" s="27"/>
      <c r="G42" s="27"/>
      <c r="H42" s="27"/>
      <c r="I42" s="22"/>
      <c r="J42" s="213"/>
      <c r="K42" s="213"/>
      <c r="L42" s="213"/>
      <c r="M42" s="213" t="s">
        <v>261</v>
      </c>
      <c r="N42" s="213"/>
      <c r="O42" s="45"/>
      <c r="P42" s="29"/>
      <c r="Q42" s="29"/>
      <c r="R42" s="29"/>
      <c r="S42" s="29"/>
      <c r="T42" s="29"/>
      <c r="U42" s="57"/>
      <c r="V42" s="54">
        <v>1</v>
      </c>
      <c r="W42" s="103">
        <v>30</v>
      </c>
      <c r="X42" s="50"/>
      <c r="Y42" s="212"/>
      <c r="Z42" s="212"/>
      <c r="AA42" s="212"/>
      <c r="AB42" s="212"/>
    </row>
    <row r="43" spans="1:28" s="31" customFormat="1" x14ac:dyDescent="0.25">
      <c r="A43" s="51"/>
      <c r="B43" s="22"/>
      <c r="C43" s="210" t="s">
        <v>963</v>
      </c>
      <c r="D43" s="211" t="s">
        <v>1169</v>
      </c>
      <c r="E43" s="22"/>
      <c r="F43" s="27"/>
      <c r="G43" s="27"/>
      <c r="H43" s="27"/>
      <c r="I43" s="22"/>
      <c r="J43" s="213"/>
      <c r="K43" s="213" t="s">
        <v>789</v>
      </c>
      <c r="L43" s="213"/>
      <c r="M43" s="213"/>
      <c r="N43" s="213"/>
      <c r="O43" s="45"/>
      <c r="P43" s="29"/>
      <c r="Q43" s="29"/>
      <c r="R43" s="29"/>
      <c r="S43" s="29"/>
      <c r="T43" s="29"/>
      <c r="U43" s="57"/>
      <c r="V43" s="54">
        <v>1</v>
      </c>
      <c r="W43" s="103">
        <v>31</v>
      </c>
      <c r="X43" s="50"/>
      <c r="Y43" s="212"/>
      <c r="Z43" s="212"/>
      <c r="AA43" s="212"/>
      <c r="AB43" s="212"/>
    </row>
    <row r="44" spans="1:28" s="31" customFormat="1" x14ac:dyDescent="0.25">
      <c r="A44" s="51"/>
      <c r="B44" s="22"/>
      <c r="C44" s="210" t="s">
        <v>964</v>
      </c>
      <c r="D44" s="211" t="s">
        <v>1170</v>
      </c>
      <c r="E44" s="22"/>
      <c r="F44" s="27"/>
      <c r="G44" s="27"/>
      <c r="H44" s="27"/>
      <c r="I44" s="22"/>
      <c r="J44" s="213"/>
      <c r="K44" s="213" t="s">
        <v>789</v>
      </c>
      <c r="L44" s="213"/>
      <c r="M44" s="213"/>
      <c r="N44" s="213"/>
      <c r="O44" s="45"/>
      <c r="P44" s="29"/>
      <c r="Q44" s="29"/>
      <c r="R44" s="29"/>
      <c r="S44" s="29"/>
      <c r="T44" s="29"/>
      <c r="U44" s="57"/>
      <c r="V44" s="54">
        <v>1</v>
      </c>
      <c r="W44" s="103">
        <v>32</v>
      </c>
      <c r="X44" s="50"/>
      <c r="Y44" s="212"/>
      <c r="Z44" s="212"/>
      <c r="AA44" s="212"/>
      <c r="AB44" s="212"/>
    </row>
    <row r="45" spans="1:28" s="31" customFormat="1" x14ac:dyDescent="0.25">
      <c r="A45" s="51"/>
      <c r="B45" s="22"/>
      <c r="C45" s="210" t="s">
        <v>965</v>
      </c>
      <c r="D45" s="211" t="s">
        <v>1171</v>
      </c>
      <c r="E45" s="22"/>
      <c r="F45" s="27"/>
      <c r="G45" s="27"/>
      <c r="H45" s="27"/>
      <c r="I45" s="22"/>
      <c r="J45" s="213"/>
      <c r="K45" s="213" t="s">
        <v>789</v>
      </c>
      <c r="L45" s="213"/>
      <c r="M45" s="213" t="s">
        <v>261</v>
      </c>
      <c r="N45" s="213"/>
      <c r="O45" s="45"/>
      <c r="P45" s="29"/>
      <c r="Q45" s="29"/>
      <c r="R45" s="29"/>
      <c r="S45" s="29"/>
      <c r="T45" s="29"/>
      <c r="U45" s="57"/>
      <c r="V45" s="54">
        <v>1</v>
      </c>
      <c r="W45" s="103">
        <v>33</v>
      </c>
      <c r="X45" s="50"/>
      <c r="Y45" s="212"/>
      <c r="Z45" s="212"/>
      <c r="AA45" s="212"/>
      <c r="AB45" s="212"/>
    </row>
    <row r="46" spans="1:28" s="31" customFormat="1" x14ac:dyDescent="0.25">
      <c r="A46" s="51"/>
      <c r="B46" s="22"/>
      <c r="C46" s="210" t="s">
        <v>966</v>
      </c>
      <c r="D46" s="211" t="s">
        <v>1172</v>
      </c>
      <c r="E46" s="22"/>
      <c r="F46" s="27"/>
      <c r="G46" s="27"/>
      <c r="H46" s="27"/>
      <c r="I46" s="22"/>
      <c r="J46" s="213"/>
      <c r="K46" s="213"/>
      <c r="L46" s="213"/>
      <c r="M46" s="213" t="s">
        <v>261</v>
      </c>
      <c r="N46" s="213" t="s">
        <v>263</v>
      </c>
      <c r="O46" s="45"/>
      <c r="P46" s="29"/>
      <c r="Q46" s="29"/>
      <c r="R46" s="29"/>
      <c r="S46" s="29"/>
      <c r="T46" s="29"/>
      <c r="U46" s="57"/>
      <c r="V46" s="54">
        <v>1</v>
      </c>
      <c r="W46" s="103">
        <v>34</v>
      </c>
      <c r="X46" s="50"/>
      <c r="Y46" s="212"/>
      <c r="Z46" s="212"/>
      <c r="AA46" s="212"/>
      <c r="AB46" s="212"/>
    </row>
    <row r="47" spans="1:28" s="31" customFormat="1" x14ac:dyDescent="0.25">
      <c r="A47" s="51"/>
      <c r="B47" s="22"/>
      <c r="C47" s="210" t="s">
        <v>967</v>
      </c>
      <c r="D47" s="211" t="s">
        <v>1173</v>
      </c>
      <c r="E47" s="22"/>
      <c r="F47" s="27"/>
      <c r="G47" s="27"/>
      <c r="H47" s="27"/>
      <c r="I47" s="22"/>
      <c r="J47" s="213"/>
      <c r="K47" s="213"/>
      <c r="L47" s="213"/>
      <c r="M47" s="213"/>
      <c r="N47" s="213" t="s">
        <v>263</v>
      </c>
      <c r="O47" s="45"/>
      <c r="P47" s="29"/>
      <c r="Q47" s="29"/>
      <c r="R47" s="29"/>
      <c r="S47" s="29"/>
      <c r="T47" s="29"/>
      <c r="U47" s="57"/>
      <c r="V47" s="54">
        <v>1</v>
      </c>
      <c r="W47" s="103">
        <v>35</v>
      </c>
      <c r="X47" s="50"/>
      <c r="Y47" s="212"/>
      <c r="Z47" s="212"/>
      <c r="AA47" s="212"/>
      <c r="AB47" s="212"/>
    </row>
    <row r="48" spans="1:28" s="31" customFormat="1" x14ac:dyDescent="0.25">
      <c r="A48" s="46"/>
      <c r="B48" s="22"/>
      <c r="C48" s="210" t="s">
        <v>968</v>
      </c>
      <c r="D48" s="211" t="s">
        <v>1174</v>
      </c>
      <c r="E48" s="22"/>
      <c r="F48" s="27"/>
      <c r="G48" s="27"/>
      <c r="H48" s="27"/>
      <c r="I48" s="22"/>
      <c r="J48" s="213"/>
      <c r="K48" s="213"/>
      <c r="L48" s="213"/>
      <c r="M48" s="213" t="s">
        <v>261</v>
      </c>
      <c r="N48" s="213"/>
      <c r="O48" s="45"/>
      <c r="P48" s="29"/>
      <c r="Q48" s="29"/>
      <c r="R48" s="29"/>
      <c r="S48" s="29"/>
      <c r="T48" s="29"/>
      <c r="U48" s="57"/>
      <c r="V48" s="54">
        <v>1</v>
      </c>
      <c r="W48" s="103">
        <v>36</v>
      </c>
      <c r="X48" s="50"/>
      <c r="Y48" s="212"/>
      <c r="Z48" s="212"/>
      <c r="AA48" s="212"/>
      <c r="AB48" s="212"/>
    </row>
    <row r="49" spans="1:28" s="31" customFormat="1" x14ac:dyDescent="0.25">
      <c r="A49" s="51"/>
      <c r="B49" s="22"/>
      <c r="C49" s="210" t="s">
        <v>969</v>
      </c>
      <c r="D49" s="211" t="s">
        <v>1175</v>
      </c>
      <c r="E49" s="22"/>
      <c r="F49" s="27"/>
      <c r="G49" s="27"/>
      <c r="H49" s="27"/>
      <c r="I49" s="22"/>
      <c r="J49" s="213"/>
      <c r="K49" s="213"/>
      <c r="L49" s="213"/>
      <c r="M49" s="213" t="s">
        <v>261</v>
      </c>
      <c r="N49" s="213"/>
      <c r="O49" s="45"/>
      <c r="P49" s="29"/>
      <c r="Q49" s="29"/>
      <c r="R49" s="29"/>
      <c r="S49" s="29"/>
      <c r="T49" s="29"/>
      <c r="U49" s="57"/>
      <c r="V49" s="54">
        <v>1</v>
      </c>
      <c r="W49" s="103">
        <v>37</v>
      </c>
      <c r="X49" s="50"/>
      <c r="Y49" s="212"/>
      <c r="Z49" s="212"/>
      <c r="AA49" s="212"/>
      <c r="AB49" s="212"/>
    </row>
    <row r="50" spans="1:28" s="31" customFormat="1" x14ac:dyDescent="0.25">
      <c r="A50" s="51"/>
      <c r="B50" s="22"/>
      <c r="C50" s="210" t="s">
        <v>1399</v>
      </c>
      <c r="D50" s="211" t="s">
        <v>1400</v>
      </c>
      <c r="E50" s="22"/>
      <c r="F50" s="27"/>
      <c r="G50" s="27"/>
      <c r="H50" s="27"/>
      <c r="I50" s="22"/>
      <c r="J50" s="213"/>
      <c r="K50" s="213"/>
      <c r="L50" s="213"/>
      <c r="M50" s="213" t="s">
        <v>261</v>
      </c>
      <c r="N50" s="213" t="s">
        <v>263</v>
      </c>
      <c r="O50" s="45"/>
      <c r="P50" s="29"/>
      <c r="Q50" s="29"/>
      <c r="R50" s="29"/>
      <c r="S50" s="29"/>
      <c r="T50" s="29"/>
      <c r="U50" s="57"/>
      <c r="V50" s="54">
        <v>1</v>
      </c>
      <c r="W50" s="103">
        <v>38</v>
      </c>
      <c r="X50" s="50"/>
      <c r="Y50" s="212"/>
      <c r="Z50" s="212"/>
      <c r="AA50" s="212"/>
      <c r="AB50" s="212"/>
    </row>
    <row r="51" spans="1:28" s="31" customFormat="1" x14ac:dyDescent="0.25">
      <c r="A51" s="46"/>
      <c r="B51" s="22"/>
      <c r="C51" s="210" t="s">
        <v>970</v>
      </c>
      <c r="D51" s="211" t="s">
        <v>1176</v>
      </c>
      <c r="E51" s="22"/>
      <c r="F51" s="63"/>
      <c r="G51" s="64"/>
      <c r="H51" s="49"/>
      <c r="I51" s="22"/>
      <c r="J51" s="214"/>
      <c r="K51" s="214"/>
      <c r="L51" s="214"/>
      <c r="M51" s="213" t="s">
        <v>261</v>
      </c>
      <c r="N51" s="214"/>
      <c r="O51" s="45"/>
      <c r="P51" s="29"/>
      <c r="Q51" s="29"/>
      <c r="R51" s="29"/>
      <c r="S51" s="29"/>
      <c r="T51" s="29"/>
      <c r="U51" s="57"/>
      <c r="V51" s="54">
        <v>1</v>
      </c>
      <c r="W51" s="103">
        <v>39</v>
      </c>
      <c r="X51" s="50"/>
      <c r="Y51" s="212"/>
      <c r="Z51" s="212"/>
      <c r="AA51" s="212"/>
      <c r="AB51" s="212"/>
    </row>
    <row r="52" spans="1:28" s="31" customFormat="1" x14ac:dyDescent="0.25">
      <c r="A52" s="51"/>
      <c r="B52" s="22"/>
      <c r="C52" s="210" t="s">
        <v>971</v>
      </c>
      <c r="D52" s="211" t="s">
        <v>1177</v>
      </c>
      <c r="E52" s="22"/>
      <c r="F52" s="27"/>
      <c r="G52" s="27"/>
      <c r="H52" s="27"/>
      <c r="I52" s="22"/>
      <c r="J52" s="213"/>
      <c r="K52" s="213" t="s">
        <v>789</v>
      </c>
      <c r="L52" s="213"/>
      <c r="M52" s="213"/>
      <c r="N52" s="213"/>
      <c r="O52" s="45"/>
      <c r="P52" s="29"/>
      <c r="Q52" s="29"/>
      <c r="R52" s="29"/>
      <c r="S52" s="29"/>
      <c r="T52" s="29"/>
      <c r="U52" s="57"/>
      <c r="V52" s="54">
        <v>1</v>
      </c>
      <c r="W52" s="103">
        <v>40</v>
      </c>
      <c r="X52" s="50"/>
      <c r="Y52" s="212"/>
      <c r="Z52" s="212"/>
      <c r="AA52" s="212"/>
      <c r="AB52" s="212"/>
    </row>
    <row r="53" spans="1:28" s="31" customFormat="1" x14ac:dyDescent="0.25">
      <c r="A53" s="46"/>
      <c r="B53" s="22"/>
      <c r="C53" s="210" t="s">
        <v>972</v>
      </c>
      <c r="D53" s="211" t="s">
        <v>1178</v>
      </c>
      <c r="E53" s="22"/>
      <c r="F53" s="27"/>
      <c r="G53" s="27"/>
      <c r="H53" s="27"/>
      <c r="I53" s="22"/>
      <c r="J53" s="213"/>
      <c r="K53" s="213"/>
      <c r="L53" s="213"/>
      <c r="M53" s="213"/>
      <c r="N53" s="213" t="s">
        <v>263</v>
      </c>
      <c r="O53" s="45"/>
      <c r="P53" s="29"/>
      <c r="Q53" s="29"/>
      <c r="R53" s="29"/>
      <c r="S53" s="29"/>
      <c r="T53" s="29"/>
      <c r="U53" s="57"/>
      <c r="V53" s="54">
        <v>1</v>
      </c>
      <c r="W53" s="103">
        <v>41</v>
      </c>
      <c r="X53" s="50"/>
      <c r="Y53" s="212"/>
      <c r="Z53" s="212"/>
      <c r="AA53" s="212"/>
      <c r="AB53" s="212"/>
    </row>
    <row r="54" spans="1:28" s="31" customFormat="1" x14ac:dyDescent="0.25">
      <c r="A54" s="51"/>
      <c r="B54" s="22"/>
      <c r="C54" s="210" t="s">
        <v>973</v>
      </c>
      <c r="D54" s="211" t="s">
        <v>1179</v>
      </c>
      <c r="E54" s="22"/>
      <c r="F54" s="27"/>
      <c r="G54" s="27"/>
      <c r="H54" s="27"/>
      <c r="I54" s="22"/>
      <c r="J54" s="213"/>
      <c r="K54" s="213"/>
      <c r="L54" s="213"/>
      <c r="M54" s="213" t="s">
        <v>261</v>
      </c>
      <c r="N54" s="213"/>
      <c r="O54" s="45"/>
      <c r="P54" s="29"/>
      <c r="Q54" s="29"/>
      <c r="R54" s="29"/>
      <c r="S54" s="29"/>
      <c r="T54" s="29"/>
      <c r="U54" s="57"/>
      <c r="V54" s="54">
        <v>1</v>
      </c>
      <c r="W54" s="103">
        <v>42</v>
      </c>
      <c r="X54" s="50"/>
      <c r="Y54" s="212"/>
      <c r="Z54" s="212"/>
      <c r="AA54" s="212"/>
      <c r="AB54" s="212"/>
    </row>
    <row r="55" spans="1:28" s="31" customFormat="1" x14ac:dyDescent="0.25">
      <c r="A55" s="46"/>
      <c r="B55" s="22"/>
      <c r="C55" s="210" t="s">
        <v>974</v>
      </c>
      <c r="D55" s="211" t="s">
        <v>1180</v>
      </c>
      <c r="E55" s="22"/>
      <c r="F55" s="63"/>
      <c r="G55" s="64"/>
      <c r="H55" s="49"/>
      <c r="I55" s="22"/>
      <c r="J55" s="214"/>
      <c r="K55" s="214"/>
      <c r="L55" s="214"/>
      <c r="M55" s="213" t="s">
        <v>261</v>
      </c>
      <c r="N55" s="213" t="s">
        <v>263</v>
      </c>
      <c r="O55" s="45"/>
      <c r="P55" s="29"/>
      <c r="Q55" s="29"/>
      <c r="R55" s="29"/>
      <c r="S55" s="29"/>
      <c r="T55" s="29"/>
      <c r="U55" s="57"/>
      <c r="V55" s="54">
        <v>1</v>
      </c>
      <c r="W55" s="103">
        <v>43</v>
      </c>
      <c r="X55" s="50"/>
      <c r="Y55" s="212"/>
      <c r="Z55" s="212"/>
      <c r="AA55" s="212"/>
      <c r="AB55" s="212"/>
    </row>
    <row r="56" spans="1:28" s="31" customFormat="1" x14ac:dyDescent="0.25">
      <c r="A56" s="51"/>
      <c r="B56" s="22"/>
      <c r="C56" s="210" t="s">
        <v>975</v>
      </c>
      <c r="D56" s="211" t="s">
        <v>1181</v>
      </c>
      <c r="E56" s="22"/>
      <c r="F56" s="27"/>
      <c r="G56" s="27"/>
      <c r="H56" s="27"/>
      <c r="I56" s="22"/>
      <c r="J56" s="213"/>
      <c r="K56" s="213"/>
      <c r="L56" s="213"/>
      <c r="M56" s="213" t="s">
        <v>261</v>
      </c>
      <c r="N56" s="213"/>
      <c r="O56" s="45"/>
      <c r="P56" s="29"/>
      <c r="Q56" s="29"/>
      <c r="R56" s="29"/>
      <c r="S56" s="29"/>
      <c r="T56" s="29"/>
      <c r="U56" s="57"/>
      <c r="V56" s="54">
        <v>1</v>
      </c>
      <c r="W56" s="103">
        <v>44</v>
      </c>
      <c r="X56" s="50"/>
      <c r="Y56" s="212"/>
      <c r="Z56" s="212"/>
      <c r="AA56" s="212"/>
      <c r="AB56" s="212"/>
    </row>
    <row r="57" spans="1:28" s="31" customFormat="1" x14ac:dyDescent="0.25">
      <c r="A57" s="46"/>
      <c r="B57" s="22"/>
      <c r="C57" s="210" t="s">
        <v>976</v>
      </c>
      <c r="D57" s="211" t="s">
        <v>1182</v>
      </c>
      <c r="E57" s="22"/>
      <c r="F57" s="63"/>
      <c r="G57" s="64"/>
      <c r="H57" s="49"/>
      <c r="I57" s="22"/>
      <c r="J57" s="214"/>
      <c r="K57" s="213" t="s">
        <v>789</v>
      </c>
      <c r="L57" s="214"/>
      <c r="M57" s="214"/>
      <c r="N57" s="214"/>
      <c r="O57" s="45"/>
      <c r="P57" s="29"/>
      <c r="Q57" s="29"/>
      <c r="R57" s="29"/>
      <c r="S57" s="29"/>
      <c r="T57" s="29"/>
      <c r="U57" s="57"/>
      <c r="V57" s="54">
        <v>1</v>
      </c>
      <c r="W57" s="103">
        <v>45</v>
      </c>
      <c r="X57" s="50"/>
      <c r="Y57" s="212"/>
      <c r="Z57" s="212"/>
      <c r="AA57" s="212"/>
      <c r="AB57" s="212"/>
    </row>
    <row r="58" spans="1:28" s="31" customFormat="1" x14ac:dyDescent="0.25">
      <c r="A58" s="51"/>
      <c r="B58" s="22"/>
      <c r="C58" s="210" t="s">
        <v>977</v>
      </c>
      <c r="D58" s="211" t="s">
        <v>1183</v>
      </c>
      <c r="E58" s="22"/>
      <c r="F58" s="27"/>
      <c r="G58" s="27"/>
      <c r="H58" s="27"/>
      <c r="I58" s="22"/>
      <c r="J58" s="213"/>
      <c r="K58" s="213" t="s">
        <v>789</v>
      </c>
      <c r="L58" s="213"/>
      <c r="M58" s="213"/>
      <c r="N58" s="213"/>
      <c r="O58" s="45"/>
      <c r="P58" s="29"/>
      <c r="Q58" s="29"/>
      <c r="R58" s="29"/>
      <c r="S58" s="29"/>
      <c r="T58" s="29"/>
      <c r="U58" s="57"/>
      <c r="V58" s="54">
        <v>1</v>
      </c>
      <c r="W58" s="103">
        <v>46</v>
      </c>
      <c r="X58" s="50"/>
      <c r="Y58" s="212"/>
      <c r="Z58" s="212"/>
      <c r="AA58" s="212"/>
      <c r="AB58" s="212"/>
    </row>
    <row r="59" spans="1:28" s="31" customFormat="1" x14ac:dyDescent="0.25">
      <c r="A59" s="46"/>
      <c r="B59" s="22"/>
      <c r="C59" s="210" t="s">
        <v>978</v>
      </c>
      <c r="D59" s="211" t="s">
        <v>1184</v>
      </c>
      <c r="E59" s="22"/>
      <c r="F59" s="27"/>
      <c r="G59" s="27"/>
      <c r="H59" s="27"/>
      <c r="I59" s="22"/>
      <c r="J59" s="213"/>
      <c r="K59" s="213"/>
      <c r="L59" s="213"/>
      <c r="M59" s="213" t="s">
        <v>261</v>
      </c>
      <c r="N59" s="213"/>
      <c r="O59" s="45"/>
      <c r="P59" s="29"/>
      <c r="Q59" s="29"/>
      <c r="R59" s="29"/>
      <c r="S59" s="29"/>
      <c r="T59" s="29"/>
      <c r="U59" s="57"/>
      <c r="V59" s="54">
        <v>1</v>
      </c>
      <c r="W59" s="103">
        <v>47</v>
      </c>
      <c r="X59" s="50"/>
      <c r="Y59" s="212"/>
      <c r="Z59" s="212"/>
      <c r="AA59" s="212"/>
      <c r="AB59" s="212"/>
    </row>
    <row r="60" spans="1:28" s="31" customFormat="1" x14ac:dyDescent="0.25">
      <c r="A60" s="51"/>
      <c r="B60" s="22"/>
      <c r="C60" s="210" t="s">
        <v>979</v>
      </c>
      <c r="D60" s="211" t="s">
        <v>1185</v>
      </c>
      <c r="E60" s="22"/>
      <c r="F60" s="27"/>
      <c r="G60" s="27"/>
      <c r="H60" s="27"/>
      <c r="I60" s="22"/>
      <c r="J60" s="213"/>
      <c r="K60" s="213"/>
      <c r="L60" s="213"/>
      <c r="M60" s="213" t="s">
        <v>261</v>
      </c>
      <c r="N60" s="213"/>
      <c r="O60" s="45"/>
      <c r="P60" s="29"/>
      <c r="Q60" s="29"/>
      <c r="R60" s="29"/>
      <c r="S60" s="29"/>
      <c r="T60" s="29"/>
      <c r="U60" s="57"/>
      <c r="V60" s="54">
        <v>1</v>
      </c>
      <c r="W60" s="103">
        <v>48</v>
      </c>
      <c r="X60" s="50"/>
      <c r="Y60" s="212"/>
      <c r="Z60" s="212"/>
      <c r="AA60" s="212"/>
      <c r="AB60" s="212"/>
    </row>
    <row r="61" spans="1:28" s="31" customFormat="1" x14ac:dyDescent="0.25">
      <c r="A61" s="51"/>
      <c r="B61" s="22"/>
      <c r="C61" s="210" t="s">
        <v>980</v>
      </c>
      <c r="D61" s="211" t="s">
        <v>1186</v>
      </c>
      <c r="E61" s="22"/>
      <c r="F61" s="27"/>
      <c r="G61" s="27"/>
      <c r="H61" s="27"/>
      <c r="I61" s="22"/>
      <c r="J61" s="213"/>
      <c r="K61" s="213"/>
      <c r="L61" s="213"/>
      <c r="M61" s="213"/>
      <c r="N61" s="213" t="s">
        <v>263</v>
      </c>
      <c r="O61" s="45"/>
      <c r="P61" s="29"/>
      <c r="Q61" s="29"/>
      <c r="R61" s="29"/>
      <c r="S61" s="29"/>
      <c r="T61" s="29"/>
      <c r="U61" s="57"/>
      <c r="V61" s="54">
        <v>1</v>
      </c>
      <c r="W61" s="103">
        <v>49</v>
      </c>
      <c r="X61" s="50"/>
      <c r="Y61" s="212"/>
      <c r="Z61" s="212"/>
      <c r="AA61" s="212"/>
      <c r="AB61" s="212"/>
    </row>
    <row r="62" spans="1:28" s="31" customFormat="1" x14ac:dyDescent="0.25">
      <c r="A62" s="46"/>
      <c r="B62" s="22"/>
      <c r="C62" s="210" t="s">
        <v>981</v>
      </c>
      <c r="D62" s="211" t="s">
        <v>1187</v>
      </c>
      <c r="E62" s="22"/>
      <c r="F62" s="27"/>
      <c r="G62" s="27"/>
      <c r="H62" s="27"/>
      <c r="I62" s="22"/>
      <c r="J62" s="213"/>
      <c r="K62" s="213"/>
      <c r="L62" s="213"/>
      <c r="M62" s="213" t="s">
        <v>261</v>
      </c>
      <c r="N62" s="213"/>
      <c r="O62" s="45"/>
      <c r="P62" s="29"/>
      <c r="Q62" s="29"/>
      <c r="R62" s="29"/>
      <c r="S62" s="29"/>
      <c r="T62" s="29"/>
      <c r="U62" s="57"/>
      <c r="V62" s="54">
        <v>1</v>
      </c>
      <c r="W62" s="103">
        <v>50</v>
      </c>
      <c r="X62" s="50"/>
      <c r="Y62" s="212"/>
      <c r="Z62" s="212"/>
      <c r="AA62" s="212"/>
      <c r="AB62" s="212"/>
    </row>
    <row r="63" spans="1:28" s="31" customFormat="1" x14ac:dyDescent="0.25">
      <c r="A63" s="51"/>
      <c r="B63" s="22"/>
      <c r="C63" s="210" t="s">
        <v>982</v>
      </c>
      <c r="D63" s="211" t="s">
        <v>1188</v>
      </c>
      <c r="E63" s="22"/>
      <c r="F63" s="63"/>
      <c r="G63" s="64"/>
      <c r="H63" s="49"/>
      <c r="I63" s="22"/>
      <c r="J63" s="214"/>
      <c r="K63" s="214"/>
      <c r="L63" s="214"/>
      <c r="M63" s="214"/>
      <c r="N63" s="214"/>
      <c r="O63" s="45"/>
      <c r="P63" s="29"/>
      <c r="Q63" s="29"/>
      <c r="R63" s="29"/>
      <c r="S63" s="29"/>
      <c r="T63" s="29"/>
      <c r="U63" s="57"/>
      <c r="V63" s="54">
        <v>1</v>
      </c>
      <c r="W63" s="103">
        <v>51</v>
      </c>
      <c r="X63" s="50"/>
      <c r="Y63" s="212"/>
      <c r="Z63" s="212"/>
      <c r="AA63" s="212"/>
      <c r="AB63" s="212"/>
    </row>
    <row r="64" spans="1:28" s="31" customFormat="1" x14ac:dyDescent="0.25">
      <c r="A64" s="46"/>
      <c r="B64" s="22"/>
      <c r="C64" s="210" t="s">
        <v>983</v>
      </c>
      <c r="D64" s="211" t="s">
        <v>1189</v>
      </c>
      <c r="E64" s="22"/>
      <c r="F64" s="27"/>
      <c r="G64" s="27"/>
      <c r="H64" s="27"/>
      <c r="I64" s="22"/>
      <c r="J64" s="213"/>
      <c r="K64" s="213" t="s">
        <v>789</v>
      </c>
      <c r="L64" s="213"/>
      <c r="M64" s="213"/>
      <c r="N64" s="213" t="s">
        <v>263</v>
      </c>
      <c r="O64" s="45"/>
      <c r="P64" s="29"/>
      <c r="Q64" s="29"/>
      <c r="R64" s="29"/>
      <c r="S64" s="29"/>
      <c r="T64" s="29"/>
      <c r="U64" s="57"/>
      <c r="V64" s="54">
        <v>1</v>
      </c>
      <c r="W64" s="103">
        <v>52</v>
      </c>
      <c r="X64" s="50"/>
      <c r="Y64" s="212"/>
      <c r="Z64" s="212"/>
      <c r="AA64" s="212"/>
      <c r="AB64" s="212"/>
    </row>
    <row r="65" spans="1:28" s="31" customFormat="1" x14ac:dyDescent="0.25">
      <c r="A65" s="51"/>
      <c r="B65" s="22"/>
      <c r="C65" s="210" t="s">
        <v>984</v>
      </c>
      <c r="D65" s="211" t="s">
        <v>1190</v>
      </c>
      <c r="E65" s="22"/>
      <c r="F65" s="27"/>
      <c r="G65" s="27"/>
      <c r="H65" s="27"/>
      <c r="I65" s="22"/>
      <c r="J65" s="213"/>
      <c r="K65" s="213" t="s">
        <v>789</v>
      </c>
      <c r="L65" s="213"/>
      <c r="M65" s="213"/>
      <c r="N65" s="213"/>
      <c r="O65" s="45"/>
      <c r="P65" s="29"/>
      <c r="Q65" s="29"/>
      <c r="R65" s="29"/>
      <c r="S65" s="29"/>
      <c r="T65" s="29"/>
      <c r="U65" s="57"/>
      <c r="V65" s="54">
        <v>1</v>
      </c>
      <c r="W65" s="103">
        <v>53</v>
      </c>
      <c r="X65" s="50"/>
      <c r="Y65" s="212"/>
      <c r="Z65" s="212"/>
      <c r="AA65" s="212"/>
      <c r="AB65" s="212"/>
    </row>
    <row r="66" spans="1:28" s="31" customFormat="1" x14ac:dyDescent="0.25">
      <c r="A66" s="46"/>
      <c r="B66" s="22"/>
      <c r="C66" s="210" t="s">
        <v>985</v>
      </c>
      <c r="D66" s="211" t="s">
        <v>1191</v>
      </c>
      <c r="E66" s="22"/>
      <c r="F66" s="27"/>
      <c r="G66" s="27"/>
      <c r="H66" s="27"/>
      <c r="I66" s="22"/>
      <c r="J66" s="213"/>
      <c r="K66" s="213" t="s">
        <v>789</v>
      </c>
      <c r="L66" s="213"/>
      <c r="M66" s="213"/>
      <c r="N66" s="213"/>
      <c r="O66" s="45"/>
      <c r="P66" s="29"/>
      <c r="Q66" s="29"/>
      <c r="R66" s="29"/>
      <c r="S66" s="29"/>
      <c r="T66" s="29"/>
      <c r="U66" s="57"/>
      <c r="V66" s="54">
        <v>1</v>
      </c>
      <c r="W66" s="103">
        <v>54</v>
      </c>
      <c r="X66" s="50"/>
      <c r="Y66" s="212"/>
      <c r="Z66" s="212"/>
      <c r="AA66" s="212"/>
      <c r="AB66" s="212"/>
    </row>
    <row r="67" spans="1:28" s="31" customFormat="1" x14ac:dyDescent="0.25">
      <c r="A67" s="51"/>
      <c r="B67" s="22"/>
      <c r="C67" s="210" t="s">
        <v>986</v>
      </c>
      <c r="D67" s="211" t="s">
        <v>1192</v>
      </c>
      <c r="E67" s="22"/>
      <c r="F67" s="27"/>
      <c r="G67" s="27"/>
      <c r="H67" s="27"/>
      <c r="I67" s="22"/>
      <c r="J67" s="213"/>
      <c r="K67" s="213"/>
      <c r="L67" s="213"/>
      <c r="M67" s="213" t="s">
        <v>261</v>
      </c>
      <c r="N67" s="213" t="s">
        <v>263</v>
      </c>
      <c r="O67" s="45"/>
      <c r="P67" s="29"/>
      <c r="Q67" s="29"/>
      <c r="R67" s="29"/>
      <c r="S67" s="29"/>
      <c r="T67" s="29"/>
      <c r="U67" s="57"/>
      <c r="V67" s="54">
        <v>1</v>
      </c>
      <c r="W67" s="103">
        <v>55</v>
      </c>
      <c r="X67" s="50"/>
      <c r="Y67" s="212"/>
      <c r="Z67" s="212"/>
      <c r="AA67" s="212"/>
      <c r="AB67" s="212"/>
    </row>
    <row r="68" spans="1:28" s="31" customFormat="1" x14ac:dyDescent="0.25">
      <c r="A68" s="46"/>
      <c r="B68" s="22"/>
      <c r="C68" s="210" t="s">
        <v>987</v>
      </c>
      <c r="D68" s="211" t="s">
        <v>1193</v>
      </c>
      <c r="E68" s="22"/>
      <c r="F68" s="63"/>
      <c r="G68" s="64"/>
      <c r="H68" s="49"/>
      <c r="I68" s="22"/>
      <c r="J68" s="214"/>
      <c r="K68" s="214"/>
      <c r="L68" s="214"/>
      <c r="M68" s="214"/>
      <c r="N68" s="213" t="s">
        <v>263</v>
      </c>
      <c r="O68" s="45"/>
      <c r="P68" s="29"/>
      <c r="Q68" s="29"/>
      <c r="R68" s="29"/>
      <c r="S68" s="29"/>
      <c r="T68" s="29"/>
      <c r="U68" s="57"/>
      <c r="V68" s="54">
        <v>1</v>
      </c>
      <c r="W68" s="103">
        <v>56</v>
      </c>
      <c r="X68" s="50"/>
      <c r="Y68" s="212"/>
      <c r="Z68" s="212"/>
      <c r="AA68" s="212"/>
      <c r="AB68" s="212"/>
    </row>
    <row r="69" spans="1:28" s="31" customFormat="1" x14ac:dyDescent="0.25">
      <c r="A69" s="51"/>
      <c r="B69" s="22"/>
      <c r="C69" s="210" t="s">
        <v>988</v>
      </c>
      <c r="D69" s="211" t="s">
        <v>1194</v>
      </c>
      <c r="E69" s="22"/>
      <c r="F69" s="27"/>
      <c r="G69" s="27"/>
      <c r="H69" s="27"/>
      <c r="I69" s="22"/>
      <c r="J69" s="213"/>
      <c r="K69" s="213"/>
      <c r="L69" s="213" t="s">
        <v>280</v>
      </c>
      <c r="M69" s="213" t="s">
        <v>261</v>
      </c>
      <c r="N69" s="213"/>
      <c r="O69" s="45"/>
      <c r="P69" s="29"/>
      <c r="Q69" s="29"/>
      <c r="R69" s="29"/>
      <c r="S69" s="29"/>
      <c r="T69" s="29"/>
      <c r="U69" s="57"/>
      <c r="V69" s="54">
        <v>1</v>
      </c>
      <c r="W69" s="103">
        <v>57</v>
      </c>
      <c r="X69" s="50"/>
      <c r="Y69" s="212"/>
      <c r="Z69" s="212"/>
      <c r="AA69" s="212"/>
      <c r="AB69" s="212"/>
    </row>
    <row r="70" spans="1:28" s="31" customFormat="1" x14ac:dyDescent="0.25">
      <c r="A70" s="51"/>
      <c r="B70" s="22"/>
      <c r="C70" s="210" t="s">
        <v>1401</v>
      </c>
      <c r="D70" s="211" t="s">
        <v>1404</v>
      </c>
      <c r="E70" s="22"/>
      <c r="F70" s="27"/>
      <c r="G70" s="27"/>
      <c r="H70" s="27"/>
      <c r="I70" s="22"/>
      <c r="J70" s="213"/>
      <c r="K70" s="213"/>
      <c r="L70" s="213" t="s">
        <v>280</v>
      </c>
      <c r="M70" s="213"/>
      <c r="N70" s="213"/>
      <c r="O70" s="45"/>
      <c r="P70" s="29"/>
      <c r="Q70" s="29"/>
      <c r="R70" s="29"/>
      <c r="S70" s="29"/>
      <c r="T70" s="29"/>
      <c r="U70" s="57"/>
      <c r="V70" s="54">
        <v>1</v>
      </c>
      <c r="W70" s="103">
        <v>58</v>
      </c>
      <c r="X70" s="50"/>
      <c r="Y70" s="212"/>
      <c r="Z70" s="212"/>
      <c r="AA70" s="212"/>
      <c r="AB70" s="212"/>
    </row>
    <row r="71" spans="1:28" s="31" customFormat="1" x14ac:dyDescent="0.25">
      <c r="A71" s="51"/>
      <c r="B71" s="22"/>
      <c r="C71" s="210" t="s">
        <v>1402</v>
      </c>
      <c r="D71" s="211" t="s">
        <v>1405</v>
      </c>
      <c r="E71" s="22"/>
      <c r="F71" s="27"/>
      <c r="G71" s="27"/>
      <c r="H71" s="27"/>
      <c r="I71" s="22"/>
      <c r="J71" s="213"/>
      <c r="K71" s="213"/>
      <c r="L71" s="213" t="s">
        <v>280</v>
      </c>
      <c r="M71" s="213"/>
      <c r="N71" s="213"/>
      <c r="O71" s="45"/>
      <c r="P71" s="29"/>
      <c r="Q71" s="29"/>
      <c r="R71" s="29"/>
      <c r="S71" s="29"/>
      <c r="T71" s="29"/>
      <c r="U71" s="57"/>
      <c r="V71" s="54">
        <v>1</v>
      </c>
      <c r="W71" s="103">
        <v>59</v>
      </c>
      <c r="X71" s="50"/>
      <c r="Y71" s="212"/>
      <c r="Z71" s="212"/>
      <c r="AA71" s="212"/>
      <c r="AB71" s="212"/>
    </row>
    <row r="72" spans="1:28" s="31" customFormat="1" x14ac:dyDescent="0.25">
      <c r="A72" s="51"/>
      <c r="B72" s="22"/>
      <c r="C72" s="210" t="s">
        <v>1403</v>
      </c>
      <c r="D72" s="211" t="s">
        <v>1406</v>
      </c>
      <c r="E72" s="22"/>
      <c r="F72" s="27"/>
      <c r="G72" s="27"/>
      <c r="H72" s="27"/>
      <c r="I72" s="22"/>
      <c r="J72" s="213"/>
      <c r="K72" s="213"/>
      <c r="L72" s="213" t="s">
        <v>280</v>
      </c>
      <c r="M72" s="213"/>
      <c r="N72" s="213"/>
      <c r="O72" s="45"/>
      <c r="P72" s="29"/>
      <c r="Q72" s="29"/>
      <c r="R72" s="29"/>
      <c r="S72" s="29"/>
      <c r="T72" s="29"/>
      <c r="U72" s="57"/>
      <c r="V72" s="54">
        <v>1</v>
      </c>
      <c r="W72" s="103">
        <v>60</v>
      </c>
      <c r="X72" s="50"/>
      <c r="Y72" s="212"/>
      <c r="Z72" s="212"/>
      <c r="AA72" s="212"/>
      <c r="AB72" s="212"/>
    </row>
    <row r="73" spans="1:28" s="31" customFormat="1" x14ac:dyDescent="0.25">
      <c r="A73" s="51"/>
      <c r="B73" s="22"/>
      <c r="C73" s="210" t="s">
        <v>1409</v>
      </c>
      <c r="D73" s="211" t="s">
        <v>1410</v>
      </c>
      <c r="E73" s="22"/>
      <c r="F73" s="27"/>
      <c r="G73" s="27"/>
      <c r="H73" s="27"/>
      <c r="I73" s="22"/>
      <c r="J73" s="213" t="s">
        <v>254</v>
      </c>
      <c r="K73" s="213"/>
      <c r="L73" s="213"/>
      <c r="M73" s="213"/>
      <c r="N73" s="213"/>
      <c r="O73" s="45"/>
      <c r="P73" s="29"/>
      <c r="Q73" s="29"/>
      <c r="R73" s="29"/>
      <c r="S73" s="29"/>
      <c r="T73" s="29"/>
      <c r="U73" s="57"/>
      <c r="V73" s="54">
        <v>1</v>
      </c>
      <c r="W73" s="103">
        <v>61</v>
      </c>
      <c r="X73" s="50"/>
      <c r="Y73" s="212"/>
      <c r="Z73" s="212"/>
      <c r="AA73" s="212"/>
      <c r="AB73" s="212"/>
    </row>
    <row r="74" spans="1:28" s="31" customFormat="1" x14ac:dyDescent="0.25">
      <c r="A74" s="46"/>
      <c r="B74" s="22"/>
      <c r="C74" s="210" t="s">
        <v>407</v>
      </c>
      <c r="D74" s="211" t="s">
        <v>436</v>
      </c>
      <c r="E74" s="22"/>
      <c r="F74" s="27"/>
      <c r="G74" s="27"/>
      <c r="H74" s="27"/>
      <c r="I74" s="22"/>
      <c r="J74" s="213" t="s">
        <v>254</v>
      </c>
      <c r="K74" s="213"/>
      <c r="L74" s="213"/>
      <c r="M74" s="213"/>
      <c r="N74" s="213"/>
      <c r="O74" s="45"/>
      <c r="P74" s="29"/>
      <c r="Q74" s="29"/>
      <c r="R74" s="29"/>
      <c r="S74" s="29"/>
      <c r="T74" s="29"/>
      <c r="U74" s="57"/>
      <c r="V74" s="54">
        <v>1</v>
      </c>
      <c r="W74" s="103">
        <v>62</v>
      </c>
      <c r="X74" s="50"/>
      <c r="Y74" s="212"/>
      <c r="Z74" s="212"/>
      <c r="AA74" s="212"/>
      <c r="AB74" s="212"/>
    </row>
    <row r="75" spans="1:28" s="31" customFormat="1" x14ac:dyDescent="0.25">
      <c r="A75" s="46"/>
      <c r="B75" s="22"/>
      <c r="C75" s="210" t="s">
        <v>1407</v>
      </c>
      <c r="D75" s="211" t="s">
        <v>1408</v>
      </c>
      <c r="E75" s="22"/>
      <c r="F75" s="27"/>
      <c r="G75" s="27"/>
      <c r="H75" s="27"/>
      <c r="I75" s="22"/>
      <c r="J75" s="213"/>
      <c r="K75" s="213"/>
      <c r="L75" s="213"/>
      <c r="M75" s="213" t="s">
        <v>261</v>
      </c>
      <c r="N75" s="213"/>
      <c r="O75" s="45"/>
      <c r="P75" s="29"/>
      <c r="Q75" s="29"/>
      <c r="R75" s="29"/>
      <c r="S75" s="29"/>
      <c r="T75" s="29"/>
      <c r="U75" s="57"/>
      <c r="V75" s="54">
        <v>1</v>
      </c>
      <c r="W75" s="103">
        <v>63</v>
      </c>
      <c r="X75" s="50"/>
      <c r="Y75" s="212"/>
      <c r="Z75" s="212"/>
      <c r="AA75" s="212"/>
      <c r="AB75" s="212"/>
    </row>
    <row r="76" spans="1:28" s="31" customFormat="1" x14ac:dyDescent="0.25">
      <c r="A76" s="51"/>
      <c r="B76" s="22"/>
      <c r="C76" s="210" t="s">
        <v>989</v>
      </c>
      <c r="D76" s="211" t="s">
        <v>1195</v>
      </c>
      <c r="E76" s="22"/>
      <c r="F76" s="27"/>
      <c r="G76" s="27"/>
      <c r="H76" s="27"/>
      <c r="I76" s="22"/>
      <c r="J76" s="213" t="s">
        <v>254</v>
      </c>
      <c r="K76" s="213"/>
      <c r="L76" s="213"/>
      <c r="M76" s="213"/>
      <c r="N76" s="213"/>
      <c r="O76" s="45"/>
      <c r="P76" s="29" t="s">
        <v>1380</v>
      </c>
      <c r="Q76" s="29"/>
      <c r="R76" s="29"/>
      <c r="S76" s="29"/>
      <c r="T76" s="29"/>
      <c r="U76" s="57"/>
      <c r="V76" s="54">
        <v>1</v>
      </c>
      <c r="W76" s="103">
        <v>64</v>
      </c>
      <c r="X76" s="50"/>
      <c r="Y76" s="212"/>
      <c r="Z76" s="212"/>
      <c r="AA76" s="212"/>
      <c r="AB76" s="212"/>
    </row>
    <row r="77" spans="1:28" s="31" customFormat="1" x14ac:dyDescent="0.25">
      <c r="A77" s="51"/>
      <c r="B77" s="22"/>
      <c r="C77" s="210" t="s">
        <v>1475</v>
      </c>
      <c r="D77" s="211" t="s">
        <v>1476</v>
      </c>
      <c r="E77" s="22"/>
      <c r="F77" s="27"/>
      <c r="G77" s="27"/>
      <c r="H77" s="27"/>
      <c r="I77" s="22"/>
      <c r="J77" s="213" t="s">
        <v>254</v>
      </c>
      <c r="K77" s="213"/>
      <c r="L77" s="213"/>
      <c r="M77" s="213"/>
      <c r="N77" s="213"/>
      <c r="O77" s="45"/>
      <c r="P77" s="29"/>
      <c r="Q77" s="29"/>
      <c r="R77" s="29"/>
      <c r="S77" s="29"/>
      <c r="T77" s="29"/>
      <c r="U77" s="57"/>
      <c r="V77" s="54">
        <v>1</v>
      </c>
      <c r="W77" s="103">
        <v>65</v>
      </c>
      <c r="X77" s="50"/>
      <c r="Y77" s="212"/>
      <c r="Z77" s="212"/>
      <c r="AA77" s="212"/>
      <c r="AB77" s="212"/>
    </row>
    <row r="78" spans="1:28" s="31" customFormat="1" x14ac:dyDescent="0.25">
      <c r="A78" s="46"/>
      <c r="B78" s="22"/>
      <c r="C78" s="210" t="s">
        <v>990</v>
      </c>
      <c r="D78" s="211" t="s">
        <v>1196</v>
      </c>
      <c r="E78" s="22"/>
      <c r="F78" s="63"/>
      <c r="G78" s="64"/>
      <c r="H78" s="49"/>
      <c r="I78" s="22"/>
      <c r="J78" s="213" t="s">
        <v>254</v>
      </c>
      <c r="K78" s="214"/>
      <c r="L78" s="214"/>
      <c r="M78" s="214"/>
      <c r="N78" s="214"/>
      <c r="O78" s="45"/>
      <c r="P78" s="29"/>
      <c r="Q78" s="29"/>
      <c r="R78" s="29"/>
      <c r="S78" s="29"/>
      <c r="T78" s="29"/>
      <c r="U78" s="57"/>
      <c r="V78" s="54">
        <v>1</v>
      </c>
      <c r="W78" s="103">
        <v>66</v>
      </c>
      <c r="X78" s="50"/>
      <c r="Y78" s="212"/>
      <c r="Z78" s="212"/>
      <c r="AA78" s="212"/>
      <c r="AB78" s="212"/>
    </row>
    <row r="79" spans="1:28" s="31" customFormat="1" x14ac:dyDescent="0.25">
      <c r="A79" s="51"/>
      <c r="B79" s="22"/>
      <c r="C79" s="210" t="s">
        <v>991</v>
      </c>
      <c r="D79" s="211" t="s">
        <v>1197</v>
      </c>
      <c r="E79" s="22"/>
      <c r="F79" s="27"/>
      <c r="G79" s="27"/>
      <c r="H79" s="27"/>
      <c r="I79" s="22"/>
      <c r="J79" s="213" t="s">
        <v>254</v>
      </c>
      <c r="K79" s="213"/>
      <c r="L79" s="213"/>
      <c r="M79" s="213"/>
      <c r="N79" s="213"/>
      <c r="O79" s="45"/>
      <c r="P79" s="29"/>
      <c r="Q79" s="29"/>
      <c r="R79" s="29"/>
      <c r="S79" s="29"/>
      <c r="T79" s="29"/>
      <c r="U79" s="57"/>
      <c r="V79" s="54">
        <v>1</v>
      </c>
      <c r="W79" s="103">
        <v>67</v>
      </c>
      <c r="X79" s="50"/>
      <c r="Y79" s="212"/>
      <c r="Z79" s="212"/>
      <c r="AA79" s="212"/>
      <c r="AB79" s="212"/>
    </row>
    <row r="80" spans="1:28" s="31" customFormat="1" x14ac:dyDescent="0.25">
      <c r="A80" s="46"/>
      <c r="B80" s="22"/>
      <c r="C80" s="210" t="s">
        <v>992</v>
      </c>
      <c r="D80" s="211" t="s">
        <v>1198</v>
      </c>
      <c r="E80" s="22"/>
      <c r="F80" s="27"/>
      <c r="G80" s="27"/>
      <c r="H80" s="27"/>
      <c r="I80" s="22"/>
      <c r="J80" s="213" t="s">
        <v>254</v>
      </c>
      <c r="K80" s="213"/>
      <c r="L80" s="213"/>
      <c r="M80" s="213"/>
      <c r="N80" s="213"/>
      <c r="O80" s="45"/>
      <c r="P80" s="29"/>
      <c r="Q80" s="29"/>
      <c r="R80" s="29"/>
      <c r="S80" s="29"/>
      <c r="T80" s="29"/>
      <c r="U80" s="57"/>
      <c r="V80" s="54">
        <v>1</v>
      </c>
      <c r="W80" s="103">
        <v>68</v>
      </c>
      <c r="X80" s="50"/>
      <c r="Y80" s="212"/>
      <c r="Z80" s="212"/>
      <c r="AA80" s="212"/>
      <c r="AB80" s="212"/>
    </row>
    <row r="81" spans="1:28" s="31" customFormat="1" x14ac:dyDescent="0.25">
      <c r="A81" s="51"/>
      <c r="B81" s="22"/>
      <c r="C81" s="210" t="s">
        <v>408</v>
      </c>
      <c r="D81" s="211" t="s">
        <v>437</v>
      </c>
      <c r="E81" s="22"/>
      <c r="F81" s="27"/>
      <c r="G81" s="27"/>
      <c r="H81" s="27"/>
      <c r="I81" s="22"/>
      <c r="J81" s="213" t="s">
        <v>254</v>
      </c>
      <c r="K81" s="213"/>
      <c r="L81" s="213" t="s">
        <v>280</v>
      </c>
      <c r="M81" s="213" t="s">
        <v>261</v>
      </c>
      <c r="N81" s="213"/>
      <c r="O81" s="45"/>
      <c r="P81" s="29"/>
      <c r="Q81" s="29"/>
      <c r="R81" s="29"/>
      <c r="S81" s="29"/>
      <c r="T81" s="29"/>
      <c r="U81" s="57"/>
      <c r="V81" s="54">
        <v>1</v>
      </c>
      <c r="W81" s="103">
        <v>69</v>
      </c>
      <c r="X81" s="50"/>
      <c r="Y81" s="212"/>
      <c r="Z81" s="212"/>
      <c r="AA81" s="212"/>
      <c r="AB81" s="212"/>
    </row>
    <row r="82" spans="1:28" s="31" customFormat="1" x14ac:dyDescent="0.25">
      <c r="A82" s="46"/>
      <c r="B82" s="22"/>
      <c r="C82" s="210" t="s">
        <v>409</v>
      </c>
      <c r="D82" s="211" t="s">
        <v>438</v>
      </c>
      <c r="E82" s="22"/>
      <c r="F82" s="27"/>
      <c r="G82" s="27"/>
      <c r="H82" s="27"/>
      <c r="I82" s="22"/>
      <c r="J82" s="213" t="s">
        <v>254</v>
      </c>
      <c r="K82" s="213"/>
      <c r="L82" s="213"/>
      <c r="M82" s="213"/>
      <c r="N82" s="213"/>
      <c r="O82" s="45"/>
      <c r="P82" s="29"/>
      <c r="Q82" s="29"/>
      <c r="R82" s="29"/>
      <c r="S82" s="29"/>
      <c r="T82" s="29"/>
      <c r="U82" s="57"/>
      <c r="V82" s="54">
        <v>1</v>
      </c>
      <c r="W82" s="103">
        <v>70</v>
      </c>
      <c r="X82" s="50"/>
      <c r="Y82" s="212"/>
      <c r="Z82" s="212"/>
      <c r="AA82" s="212"/>
      <c r="AB82" s="212"/>
    </row>
    <row r="83" spans="1:28" s="31" customFormat="1" x14ac:dyDescent="0.25">
      <c r="A83" s="46"/>
      <c r="B83" s="22"/>
      <c r="C83" s="210" t="s">
        <v>1411</v>
      </c>
      <c r="D83" s="211" t="s">
        <v>1412</v>
      </c>
      <c r="E83" s="22"/>
      <c r="F83" s="27"/>
      <c r="G83" s="27"/>
      <c r="H83" s="27"/>
      <c r="I83" s="22"/>
      <c r="J83" s="213" t="s">
        <v>254</v>
      </c>
      <c r="K83" s="213"/>
      <c r="L83" s="213"/>
      <c r="M83" s="213"/>
      <c r="N83" s="213"/>
      <c r="O83" s="45"/>
      <c r="P83" s="29"/>
      <c r="Q83" s="29"/>
      <c r="R83" s="29"/>
      <c r="S83" s="29"/>
      <c r="T83" s="29"/>
      <c r="U83" s="57"/>
      <c r="V83" s="54">
        <v>1</v>
      </c>
      <c r="W83" s="103">
        <v>71</v>
      </c>
      <c r="X83" s="50"/>
      <c r="Y83" s="212"/>
      <c r="Z83" s="212"/>
      <c r="AA83" s="212"/>
      <c r="AB83" s="212"/>
    </row>
    <row r="84" spans="1:28" s="31" customFormat="1" x14ac:dyDescent="0.25">
      <c r="A84" s="51"/>
      <c r="B84" s="22"/>
      <c r="C84" s="210" t="s">
        <v>993</v>
      </c>
      <c r="D84" s="211" t="s">
        <v>1199</v>
      </c>
      <c r="E84" s="22"/>
      <c r="F84" s="27"/>
      <c r="G84" s="27"/>
      <c r="H84" s="27"/>
      <c r="I84" s="22"/>
      <c r="J84" s="213"/>
      <c r="K84" s="213"/>
      <c r="L84" s="213" t="s">
        <v>280</v>
      </c>
      <c r="M84" s="213"/>
      <c r="N84" s="213"/>
      <c r="O84" s="45"/>
      <c r="P84" s="29"/>
      <c r="Q84" s="29"/>
      <c r="R84" s="29"/>
      <c r="S84" s="29"/>
      <c r="T84" s="29"/>
      <c r="U84" s="57"/>
      <c r="V84" s="54">
        <v>1</v>
      </c>
      <c r="W84" s="103">
        <v>72</v>
      </c>
      <c r="X84" s="50"/>
      <c r="Y84" s="212"/>
      <c r="Z84" s="212"/>
      <c r="AA84" s="212"/>
      <c r="AB84" s="212"/>
    </row>
    <row r="85" spans="1:28" s="31" customFormat="1" x14ac:dyDescent="0.25">
      <c r="A85" s="46"/>
      <c r="B85" s="22"/>
      <c r="C85" s="210" t="s">
        <v>994</v>
      </c>
      <c r="D85" s="211" t="s">
        <v>439</v>
      </c>
      <c r="E85" s="22"/>
      <c r="F85" s="27"/>
      <c r="G85" s="27"/>
      <c r="H85" s="27"/>
      <c r="I85" s="22"/>
      <c r="J85" s="213" t="s">
        <v>254</v>
      </c>
      <c r="K85" s="213"/>
      <c r="L85" s="213"/>
      <c r="M85" s="213"/>
      <c r="N85" s="213"/>
      <c r="O85" s="45"/>
      <c r="P85" s="29"/>
      <c r="Q85" s="29"/>
      <c r="R85" s="29"/>
      <c r="S85" s="29"/>
      <c r="T85" s="29"/>
      <c r="U85" s="57"/>
      <c r="V85" s="54">
        <v>1</v>
      </c>
      <c r="W85" s="103">
        <v>73</v>
      </c>
      <c r="X85" s="50"/>
      <c r="Y85" s="212"/>
      <c r="Z85" s="212"/>
      <c r="AA85" s="212"/>
      <c r="AB85" s="212"/>
    </row>
    <row r="86" spans="1:28" s="31" customFormat="1" x14ac:dyDescent="0.25">
      <c r="A86" s="51"/>
      <c r="B86" s="22"/>
      <c r="C86" s="210" t="s">
        <v>411</v>
      </c>
      <c r="D86" s="211" t="s">
        <v>440</v>
      </c>
      <c r="E86" s="22"/>
      <c r="F86" s="63"/>
      <c r="G86" s="64"/>
      <c r="H86" s="49"/>
      <c r="I86" s="22"/>
      <c r="J86" s="213" t="s">
        <v>254</v>
      </c>
      <c r="K86" s="214"/>
      <c r="L86" s="214"/>
      <c r="M86" s="214"/>
      <c r="N86" s="214"/>
      <c r="O86" s="45"/>
      <c r="P86" s="29"/>
      <c r="Q86" s="29"/>
      <c r="R86" s="29"/>
      <c r="S86" s="29"/>
      <c r="T86" s="29"/>
      <c r="U86" s="57"/>
      <c r="V86" s="54">
        <v>1</v>
      </c>
      <c r="W86" s="103">
        <v>74</v>
      </c>
      <c r="X86" s="50"/>
      <c r="Y86" s="212"/>
      <c r="Z86" s="212"/>
      <c r="AA86" s="212"/>
      <c r="AB86" s="212"/>
    </row>
    <row r="87" spans="1:28" s="31" customFormat="1" x14ac:dyDescent="0.25">
      <c r="A87" s="46"/>
      <c r="B87" s="22"/>
      <c r="C87" s="210" t="s">
        <v>995</v>
      </c>
      <c r="D87" s="211" t="s">
        <v>1200</v>
      </c>
      <c r="E87" s="22"/>
      <c r="F87" s="27"/>
      <c r="G87" s="27"/>
      <c r="H87" s="27"/>
      <c r="I87" s="22"/>
      <c r="J87" s="213"/>
      <c r="K87" s="213"/>
      <c r="L87" s="213" t="s">
        <v>280</v>
      </c>
      <c r="M87" s="213"/>
      <c r="N87" s="213"/>
      <c r="O87" s="45"/>
      <c r="P87" s="29"/>
      <c r="Q87" s="29"/>
      <c r="R87" s="29"/>
      <c r="S87" s="29"/>
      <c r="T87" s="29"/>
      <c r="U87" s="57"/>
      <c r="V87" s="54">
        <v>1</v>
      </c>
      <c r="W87" s="103">
        <v>75</v>
      </c>
      <c r="X87" s="50"/>
      <c r="Y87" s="212"/>
      <c r="Z87" s="212"/>
      <c r="AA87" s="212"/>
      <c r="AB87" s="212"/>
    </row>
    <row r="88" spans="1:28" s="31" customFormat="1" x14ac:dyDescent="0.25">
      <c r="A88" s="51"/>
      <c r="B88" s="22"/>
      <c r="C88" s="210" t="s">
        <v>996</v>
      </c>
      <c r="D88" s="211" t="s">
        <v>1201</v>
      </c>
      <c r="E88" s="22"/>
      <c r="F88" s="27"/>
      <c r="G88" s="27"/>
      <c r="H88" s="27"/>
      <c r="I88" s="22"/>
      <c r="J88" s="213" t="s">
        <v>254</v>
      </c>
      <c r="K88" s="213"/>
      <c r="L88" s="213" t="s">
        <v>280</v>
      </c>
      <c r="M88" s="213"/>
      <c r="N88" s="213"/>
      <c r="O88" s="45"/>
      <c r="P88" s="29"/>
      <c r="Q88" s="29"/>
      <c r="R88" s="29"/>
      <c r="S88" s="29"/>
      <c r="T88" s="29"/>
      <c r="U88" s="57"/>
      <c r="V88" s="54">
        <v>1</v>
      </c>
      <c r="W88" s="103">
        <v>76</v>
      </c>
      <c r="X88" s="50"/>
      <c r="Y88" s="212"/>
      <c r="Z88" s="212"/>
      <c r="AA88" s="212"/>
      <c r="AB88" s="212"/>
    </row>
    <row r="89" spans="1:28" s="31" customFormat="1" x14ac:dyDescent="0.25">
      <c r="A89" s="46"/>
      <c r="B89" s="22"/>
      <c r="C89" s="210" t="s">
        <v>997</v>
      </c>
      <c r="D89" s="211" t="s">
        <v>1202</v>
      </c>
      <c r="E89" s="22"/>
      <c r="F89" s="27"/>
      <c r="G89" s="27"/>
      <c r="H89" s="27"/>
      <c r="I89" s="22"/>
      <c r="J89" s="213" t="s">
        <v>254</v>
      </c>
      <c r="K89" s="213"/>
      <c r="L89" s="213"/>
      <c r="M89" s="213"/>
      <c r="N89" s="213"/>
      <c r="O89" s="45"/>
      <c r="P89" s="29"/>
      <c r="Q89" s="29"/>
      <c r="R89" s="29"/>
      <c r="S89" s="29"/>
      <c r="T89" s="29"/>
      <c r="U89" s="57"/>
      <c r="V89" s="54">
        <v>1</v>
      </c>
      <c r="W89" s="103">
        <v>77</v>
      </c>
      <c r="X89" s="50"/>
      <c r="Y89" s="212"/>
      <c r="Z89" s="212"/>
      <c r="AA89" s="212"/>
      <c r="AB89" s="212"/>
    </row>
    <row r="90" spans="1:28" s="31" customFormat="1" x14ac:dyDescent="0.25">
      <c r="A90" s="46"/>
      <c r="B90" s="22"/>
      <c r="C90" s="210" t="s">
        <v>1413</v>
      </c>
      <c r="D90" s="211" t="s">
        <v>1414</v>
      </c>
      <c r="E90" s="22"/>
      <c r="F90" s="27"/>
      <c r="G90" s="27"/>
      <c r="H90" s="27"/>
      <c r="I90" s="22"/>
      <c r="J90" s="213"/>
      <c r="K90" s="213"/>
      <c r="L90" s="213" t="s">
        <v>280</v>
      </c>
      <c r="M90" s="213"/>
      <c r="N90" s="213"/>
      <c r="O90" s="45"/>
      <c r="P90" s="29"/>
      <c r="Q90" s="29"/>
      <c r="R90" s="29"/>
      <c r="S90" s="29"/>
      <c r="T90" s="29"/>
      <c r="U90" s="57"/>
      <c r="V90" s="54">
        <v>1</v>
      </c>
      <c r="W90" s="103">
        <v>78</v>
      </c>
      <c r="X90" s="50"/>
      <c r="Y90" s="212"/>
      <c r="Z90" s="212"/>
      <c r="AA90" s="212"/>
      <c r="AB90" s="212"/>
    </row>
    <row r="91" spans="1:28" s="31" customFormat="1" x14ac:dyDescent="0.25">
      <c r="A91" s="51"/>
      <c r="B91" s="22"/>
      <c r="C91" s="210" t="s">
        <v>998</v>
      </c>
      <c r="D91" s="211" t="s">
        <v>1203</v>
      </c>
      <c r="E91" s="22"/>
      <c r="F91" s="27"/>
      <c r="G91" s="27"/>
      <c r="H91" s="27"/>
      <c r="I91" s="22"/>
      <c r="J91" s="213"/>
      <c r="K91" s="213"/>
      <c r="L91" s="213" t="s">
        <v>280</v>
      </c>
      <c r="M91" s="213"/>
      <c r="N91" s="213"/>
      <c r="O91" s="45"/>
      <c r="P91" s="29"/>
      <c r="Q91" s="29"/>
      <c r="R91" s="29"/>
      <c r="S91" s="29"/>
      <c r="T91" s="29"/>
      <c r="U91" s="57"/>
      <c r="V91" s="54">
        <v>1</v>
      </c>
      <c r="W91" s="103">
        <v>79</v>
      </c>
      <c r="X91" s="50"/>
      <c r="Y91" s="212"/>
      <c r="Z91" s="212"/>
      <c r="AA91" s="212"/>
      <c r="AB91" s="212"/>
    </row>
    <row r="92" spans="1:28" s="31" customFormat="1" x14ac:dyDescent="0.25">
      <c r="A92" s="46"/>
      <c r="B92" s="22"/>
      <c r="C92" s="210" t="s">
        <v>999</v>
      </c>
      <c r="D92" s="211" t="s">
        <v>1204</v>
      </c>
      <c r="E92" s="22"/>
      <c r="F92" s="27"/>
      <c r="G92" s="27"/>
      <c r="H92" s="27"/>
      <c r="I92" s="22"/>
      <c r="J92" s="213"/>
      <c r="K92" s="213"/>
      <c r="L92" s="213" t="s">
        <v>280</v>
      </c>
      <c r="M92" s="213"/>
      <c r="N92" s="213"/>
      <c r="O92" s="45"/>
      <c r="P92" s="29"/>
      <c r="Q92" s="29"/>
      <c r="R92" s="29"/>
      <c r="S92" s="29"/>
      <c r="T92" s="29"/>
      <c r="U92" s="57"/>
      <c r="V92" s="54">
        <v>1</v>
      </c>
      <c r="W92" s="103">
        <v>80</v>
      </c>
      <c r="X92" s="50"/>
      <c r="Y92" s="212"/>
      <c r="Z92" s="212"/>
      <c r="AA92" s="212"/>
      <c r="AB92" s="212"/>
    </row>
    <row r="93" spans="1:28" s="31" customFormat="1" x14ac:dyDescent="0.25">
      <c r="A93" s="51"/>
      <c r="B93" s="22"/>
      <c r="C93" s="210" t="s">
        <v>1000</v>
      </c>
      <c r="D93" s="211" t="s">
        <v>1205</v>
      </c>
      <c r="E93" s="22"/>
      <c r="F93" s="27"/>
      <c r="G93" s="27"/>
      <c r="H93" s="27"/>
      <c r="I93" s="22"/>
      <c r="J93" s="213"/>
      <c r="K93" s="213"/>
      <c r="L93" s="213" t="s">
        <v>280</v>
      </c>
      <c r="M93" s="213"/>
      <c r="N93" s="213"/>
      <c r="O93" s="45"/>
      <c r="P93" s="29"/>
      <c r="Q93" s="29"/>
      <c r="R93" s="29"/>
      <c r="S93" s="29"/>
      <c r="T93" s="29"/>
      <c r="U93" s="57"/>
      <c r="V93" s="54">
        <v>1</v>
      </c>
      <c r="W93" s="103">
        <v>81</v>
      </c>
      <c r="X93" s="50"/>
      <c r="Y93" s="212"/>
      <c r="Z93" s="212"/>
      <c r="AA93" s="212"/>
      <c r="AB93" s="212"/>
    </row>
    <row r="94" spans="1:28" s="31" customFormat="1" x14ac:dyDescent="0.25">
      <c r="A94" s="46"/>
      <c r="B94" s="22"/>
      <c r="C94" s="210" t="s">
        <v>999</v>
      </c>
      <c r="D94" s="211" t="s">
        <v>1206</v>
      </c>
      <c r="E94" s="22"/>
      <c r="F94" s="27"/>
      <c r="G94" s="27"/>
      <c r="H94" s="27"/>
      <c r="I94" s="22"/>
      <c r="J94" s="213"/>
      <c r="K94" s="213"/>
      <c r="L94" s="213" t="s">
        <v>280</v>
      </c>
      <c r="M94" s="213"/>
      <c r="N94" s="213"/>
      <c r="O94" s="45"/>
      <c r="P94" s="29"/>
      <c r="Q94" s="29"/>
      <c r="R94" s="29"/>
      <c r="S94" s="29"/>
      <c r="T94" s="29"/>
      <c r="U94" s="57"/>
      <c r="V94" s="54">
        <v>1</v>
      </c>
      <c r="W94" s="103">
        <v>82</v>
      </c>
      <c r="X94" s="50"/>
      <c r="Y94" s="212"/>
      <c r="Z94" s="212"/>
      <c r="AA94" s="212"/>
      <c r="AB94" s="212"/>
    </row>
    <row r="95" spans="1:28" s="31" customFormat="1" x14ac:dyDescent="0.25">
      <c r="A95" s="51"/>
      <c r="B95" s="22"/>
      <c r="C95" s="210" t="s">
        <v>412</v>
      </c>
      <c r="D95" s="211" t="s">
        <v>441</v>
      </c>
      <c r="E95" s="22"/>
      <c r="F95" s="27"/>
      <c r="G95" s="27"/>
      <c r="H95" s="27"/>
      <c r="I95" s="22"/>
      <c r="J95" s="213" t="s">
        <v>254</v>
      </c>
      <c r="K95" s="213"/>
      <c r="L95" s="213" t="s">
        <v>280</v>
      </c>
      <c r="M95" s="213"/>
      <c r="N95" s="213"/>
      <c r="O95" s="45"/>
      <c r="P95" s="29"/>
      <c r="Q95" s="29"/>
      <c r="R95" s="29"/>
      <c r="S95" s="29"/>
      <c r="T95" s="29"/>
      <c r="U95" s="57"/>
      <c r="V95" s="54">
        <v>1</v>
      </c>
      <c r="W95" s="103">
        <v>83</v>
      </c>
      <c r="X95" s="50"/>
      <c r="Y95" s="212"/>
      <c r="Z95" s="212"/>
      <c r="AA95" s="212"/>
      <c r="AB95" s="212"/>
    </row>
    <row r="96" spans="1:28" s="31" customFormat="1" x14ac:dyDescent="0.25">
      <c r="A96" s="46"/>
      <c r="B96" s="22"/>
      <c r="C96" s="210" t="s">
        <v>413</v>
      </c>
      <c r="D96" s="211" t="s">
        <v>442</v>
      </c>
      <c r="E96" s="22"/>
      <c r="F96" s="63"/>
      <c r="G96" s="64"/>
      <c r="H96" s="49"/>
      <c r="I96" s="22"/>
      <c r="J96" s="213" t="s">
        <v>254</v>
      </c>
      <c r="K96" s="214"/>
      <c r="L96" s="214"/>
      <c r="M96" s="214"/>
      <c r="N96" s="214"/>
      <c r="O96" s="45"/>
      <c r="P96" s="29"/>
      <c r="Q96" s="29"/>
      <c r="R96" s="29"/>
      <c r="S96" s="29"/>
      <c r="T96" s="29"/>
      <c r="U96" s="57"/>
      <c r="V96" s="54">
        <v>1</v>
      </c>
      <c r="W96" s="103">
        <v>84</v>
      </c>
      <c r="X96" s="50"/>
      <c r="Y96" s="212"/>
      <c r="Z96" s="212"/>
      <c r="AA96" s="212"/>
      <c r="AB96" s="212"/>
    </row>
    <row r="97" spans="1:28" s="31" customFormat="1" x14ac:dyDescent="0.25">
      <c r="A97" s="51"/>
      <c r="B97" s="22"/>
      <c r="C97" s="210" t="s">
        <v>414</v>
      </c>
      <c r="D97" s="211" t="s">
        <v>443</v>
      </c>
      <c r="E97" s="22"/>
      <c r="F97" s="27"/>
      <c r="G97" s="27"/>
      <c r="H97" s="27"/>
      <c r="I97" s="22"/>
      <c r="J97" s="213" t="s">
        <v>254</v>
      </c>
      <c r="K97" s="213"/>
      <c r="L97" s="213"/>
      <c r="M97" s="213"/>
      <c r="N97" s="213"/>
      <c r="O97" s="45"/>
      <c r="P97" s="29"/>
      <c r="Q97" s="29"/>
      <c r="R97" s="29"/>
      <c r="S97" s="29"/>
      <c r="T97" s="29"/>
      <c r="U97" s="57"/>
      <c r="V97" s="54">
        <v>1</v>
      </c>
      <c r="W97" s="103">
        <v>85</v>
      </c>
      <c r="X97" s="50"/>
      <c r="Y97" s="212"/>
      <c r="Z97" s="212"/>
      <c r="AA97" s="212"/>
      <c r="AB97" s="212"/>
    </row>
    <row r="98" spans="1:28" s="31" customFormat="1" x14ac:dyDescent="0.25">
      <c r="A98" s="46"/>
      <c r="B98" s="22"/>
      <c r="C98" s="210" t="s">
        <v>999</v>
      </c>
      <c r="D98" s="211" t="s">
        <v>1207</v>
      </c>
      <c r="E98" s="22"/>
      <c r="F98" s="27"/>
      <c r="G98" s="27"/>
      <c r="H98" s="27"/>
      <c r="I98" s="22"/>
      <c r="J98" s="213"/>
      <c r="K98" s="213"/>
      <c r="L98" s="213" t="s">
        <v>280</v>
      </c>
      <c r="M98" s="213"/>
      <c r="N98" s="213"/>
      <c r="O98" s="45"/>
      <c r="P98" s="29"/>
      <c r="Q98" s="29"/>
      <c r="R98" s="29"/>
      <c r="S98" s="29"/>
      <c r="T98" s="29"/>
      <c r="U98" s="57"/>
      <c r="V98" s="54">
        <v>1</v>
      </c>
      <c r="W98" s="103">
        <v>86</v>
      </c>
      <c r="X98" s="50"/>
      <c r="Y98" s="212"/>
      <c r="Z98" s="212"/>
      <c r="AA98" s="212"/>
      <c r="AB98" s="212"/>
    </row>
    <row r="99" spans="1:28" s="31" customFormat="1" x14ac:dyDescent="0.25">
      <c r="A99" s="51"/>
      <c r="B99" s="22"/>
      <c r="C99" s="210" t="s">
        <v>1001</v>
      </c>
      <c r="D99" s="211" t="s">
        <v>1208</v>
      </c>
      <c r="E99" s="22"/>
      <c r="F99" s="27"/>
      <c r="G99" s="27"/>
      <c r="H99" s="27"/>
      <c r="I99" s="22"/>
      <c r="J99" s="213"/>
      <c r="K99" s="213"/>
      <c r="L99" s="213" t="s">
        <v>280</v>
      </c>
      <c r="M99" s="213" t="s">
        <v>261</v>
      </c>
      <c r="N99" s="213"/>
      <c r="O99" s="45"/>
      <c r="P99" s="29"/>
      <c r="Q99" s="29"/>
      <c r="R99" s="29"/>
      <c r="S99" s="29"/>
      <c r="T99" s="29"/>
      <c r="U99" s="57"/>
      <c r="V99" s="54">
        <v>1</v>
      </c>
      <c r="W99" s="103">
        <v>87</v>
      </c>
      <c r="X99" s="50"/>
      <c r="Y99" s="212"/>
      <c r="Z99" s="212"/>
      <c r="AA99" s="212"/>
      <c r="AB99" s="212"/>
    </row>
    <row r="100" spans="1:28" s="31" customFormat="1" x14ac:dyDescent="0.25">
      <c r="A100" s="46"/>
      <c r="B100" s="22"/>
      <c r="C100" s="210" t="s">
        <v>1002</v>
      </c>
      <c r="D100" s="211" t="s">
        <v>1209</v>
      </c>
      <c r="E100" s="22"/>
      <c r="F100" s="27"/>
      <c r="G100" s="27"/>
      <c r="H100" s="27"/>
      <c r="I100" s="22"/>
      <c r="J100" s="213"/>
      <c r="K100" s="213"/>
      <c r="L100" s="213" t="s">
        <v>280</v>
      </c>
      <c r="M100" s="213"/>
      <c r="N100" s="213"/>
      <c r="O100" s="45"/>
      <c r="P100" s="29"/>
      <c r="Q100" s="29"/>
      <c r="R100" s="29"/>
      <c r="S100" s="29"/>
      <c r="T100" s="29"/>
      <c r="U100" s="57"/>
      <c r="V100" s="54">
        <v>1</v>
      </c>
      <c r="W100" s="103">
        <v>88</v>
      </c>
      <c r="X100" s="50"/>
      <c r="Y100" s="212"/>
      <c r="Z100" s="212"/>
      <c r="AA100" s="212"/>
      <c r="AB100" s="212"/>
    </row>
    <row r="101" spans="1:28" s="31" customFormat="1" x14ac:dyDescent="0.25">
      <c r="A101" s="51"/>
      <c r="B101" s="22"/>
      <c r="C101" s="210" t="s">
        <v>1003</v>
      </c>
      <c r="D101" s="211" t="s">
        <v>1210</v>
      </c>
      <c r="E101" s="22"/>
      <c r="F101" s="27"/>
      <c r="G101" s="27"/>
      <c r="H101" s="27"/>
      <c r="I101" s="22"/>
      <c r="J101" s="213"/>
      <c r="K101" s="213"/>
      <c r="L101" s="213"/>
      <c r="M101" s="213" t="s">
        <v>261</v>
      </c>
      <c r="N101" s="213"/>
      <c r="O101" s="45"/>
      <c r="P101" s="29"/>
      <c r="Q101" s="29"/>
      <c r="R101" s="29"/>
      <c r="S101" s="29"/>
      <c r="T101" s="29"/>
      <c r="U101" s="57"/>
      <c r="V101" s="54">
        <v>1</v>
      </c>
      <c r="W101" s="103">
        <v>89</v>
      </c>
      <c r="X101" s="50"/>
      <c r="Y101" s="212"/>
      <c r="Z101" s="212"/>
      <c r="AA101" s="212"/>
      <c r="AB101" s="212"/>
    </row>
    <row r="102" spans="1:28" s="31" customFormat="1" x14ac:dyDescent="0.25">
      <c r="A102" s="46"/>
      <c r="B102" s="22"/>
      <c r="C102" s="210" t="s">
        <v>415</v>
      </c>
      <c r="D102" s="211" t="s">
        <v>444</v>
      </c>
      <c r="E102" s="22"/>
      <c r="F102" s="27"/>
      <c r="G102" s="27"/>
      <c r="H102" s="27"/>
      <c r="I102" s="22"/>
      <c r="J102" s="213" t="s">
        <v>254</v>
      </c>
      <c r="K102" s="213"/>
      <c r="L102" s="213"/>
      <c r="M102" s="213"/>
      <c r="N102" s="213"/>
      <c r="O102" s="45"/>
      <c r="P102" s="29"/>
      <c r="Q102" s="29"/>
      <c r="R102" s="29"/>
      <c r="S102" s="29"/>
      <c r="T102" s="29"/>
      <c r="U102" s="57"/>
      <c r="V102" s="54">
        <v>1</v>
      </c>
      <c r="W102" s="103">
        <v>90</v>
      </c>
      <c r="X102" s="50"/>
      <c r="Y102" s="212"/>
      <c r="Z102" s="212"/>
      <c r="AA102" s="212"/>
      <c r="AB102" s="212"/>
    </row>
    <row r="103" spans="1:28" s="31" customFormat="1" x14ac:dyDescent="0.25">
      <c r="A103" s="51"/>
      <c r="B103" s="22"/>
      <c r="C103" s="210" t="s">
        <v>416</v>
      </c>
      <c r="D103" s="211" t="s">
        <v>445</v>
      </c>
      <c r="E103" s="22"/>
      <c r="F103" s="63"/>
      <c r="G103" s="64"/>
      <c r="H103" s="49"/>
      <c r="I103" s="22"/>
      <c r="J103" s="213" t="s">
        <v>254</v>
      </c>
      <c r="K103" s="214"/>
      <c r="L103" s="214"/>
      <c r="M103" s="214"/>
      <c r="N103" s="214"/>
      <c r="O103" s="45"/>
      <c r="P103" s="29"/>
      <c r="Q103" s="29"/>
      <c r="R103" s="29"/>
      <c r="S103" s="29"/>
      <c r="T103" s="29"/>
      <c r="U103" s="57"/>
      <c r="V103" s="54">
        <v>1</v>
      </c>
      <c r="W103" s="103">
        <v>91</v>
      </c>
      <c r="X103" s="50"/>
      <c r="Y103" s="212"/>
      <c r="Z103" s="212"/>
      <c r="AA103" s="212"/>
      <c r="AB103" s="212"/>
    </row>
    <row r="104" spans="1:28" s="31" customFormat="1" x14ac:dyDescent="0.25">
      <c r="A104" s="51"/>
      <c r="B104" s="22"/>
      <c r="C104" s="210" t="s">
        <v>1415</v>
      </c>
      <c r="D104" s="211" t="s">
        <v>1419</v>
      </c>
      <c r="E104" s="22"/>
      <c r="F104" s="63"/>
      <c r="G104" s="64"/>
      <c r="H104" s="49"/>
      <c r="I104" s="22"/>
      <c r="J104" s="213"/>
      <c r="K104" s="214"/>
      <c r="L104" s="214"/>
      <c r="M104" s="213" t="s">
        <v>261</v>
      </c>
      <c r="N104" s="214"/>
      <c r="O104" s="45"/>
      <c r="P104" s="29"/>
      <c r="Q104" s="29"/>
      <c r="R104" s="29"/>
      <c r="S104" s="29"/>
      <c r="T104" s="29"/>
      <c r="U104" s="57"/>
      <c r="V104" s="54">
        <v>1</v>
      </c>
      <c r="W104" s="103">
        <v>92</v>
      </c>
      <c r="X104" s="50"/>
      <c r="Y104" s="212"/>
      <c r="Z104" s="212"/>
      <c r="AA104" s="212"/>
      <c r="AB104" s="212"/>
    </row>
    <row r="105" spans="1:28" s="31" customFormat="1" x14ac:dyDescent="0.25">
      <c r="A105" s="46"/>
      <c r="B105" s="22"/>
      <c r="C105" s="210" t="s">
        <v>1004</v>
      </c>
      <c r="D105" s="211" t="s">
        <v>1211</v>
      </c>
      <c r="E105" s="22"/>
      <c r="F105" s="27"/>
      <c r="G105" s="27"/>
      <c r="H105" s="27"/>
      <c r="I105" s="22"/>
      <c r="J105" s="213"/>
      <c r="K105" s="213"/>
      <c r="L105" s="213" t="s">
        <v>280</v>
      </c>
      <c r="M105" s="213"/>
      <c r="N105" s="213"/>
      <c r="O105" s="45"/>
      <c r="P105" s="29"/>
      <c r="Q105" s="29"/>
      <c r="R105" s="29"/>
      <c r="S105" s="29"/>
      <c r="T105" s="29"/>
      <c r="U105" s="57"/>
      <c r="V105" s="54">
        <v>1</v>
      </c>
      <c r="W105" s="103">
        <v>93</v>
      </c>
      <c r="X105" s="50"/>
      <c r="Y105" s="212"/>
      <c r="Z105" s="212"/>
      <c r="AA105" s="212"/>
      <c r="AB105" s="212"/>
    </row>
    <row r="106" spans="1:28" s="31" customFormat="1" x14ac:dyDescent="0.25">
      <c r="A106" s="51"/>
      <c r="B106" s="22"/>
      <c r="C106" s="210" t="s">
        <v>417</v>
      </c>
      <c r="D106" s="211" t="s">
        <v>446</v>
      </c>
      <c r="E106" s="22"/>
      <c r="F106" s="27"/>
      <c r="G106" s="27"/>
      <c r="H106" s="27"/>
      <c r="I106" s="22"/>
      <c r="J106" s="213" t="s">
        <v>254</v>
      </c>
      <c r="K106" s="213"/>
      <c r="L106" s="213"/>
      <c r="M106" s="213"/>
      <c r="N106" s="213"/>
      <c r="O106" s="45"/>
      <c r="P106" s="29"/>
      <c r="Q106" s="29"/>
      <c r="R106" s="29"/>
      <c r="S106" s="29"/>
      <c r="T106" s="29"/>
      <c r="U106" s="57"/>
      <c r="V106" s="54">
        <v>1</v>
      </c>
      <c r="W106" s="103">
        <v>94</v>
      </c>
      <c r="X106" s="50"/>
      <c r="Y106" s="212"/>
      <c r="Z106" s="212"/>
      <c r="AA106" s="212"/>
      <c r="AB106" s="212"/>
    </row>
    <row r="107" spans="1:28" s="31" customFormat="1" x14ac:dyDescent="0.25">
      <c r="A107" s="46"/>
      <c r="B107" s="22"/>
      <c r="C107" s="210" t="s">
        <v>417</v>
      </c>
      <c r="D107" s="211" t="s">
        <v>1212</v>
      </c>
      <c r="E107" s="22"/>
      <c r="F107" s="27"/>
      <c r="G107" s="27"/>
      <c r="H107" s="27"/>
      <c r="I107" s="22"/>
      <c r="J107" s="213"/>
      <c r="K107" s="213"/>
      <c r="L107" s="213" t="s">
        <v>280</v>
      </c>
      <c r="M107" s="213"/>
      <c r="N107" s="213"/>
      <c r="O107" s="45"/>
      <c r="P107" s="29"/>
      <c r="Q107" s="29"/>
      <c r="R107" s="29"/>
      <c r="S107" s="29"/>
      <c r="T107" s="29"/>
      <c r="U107" s="57"/>
      <c r="V107" s="54">
        <v>1</v>
      </c>
      <c r="W107" s="103">
        <v>95</v>
      </c>
      <c r="X107" s="50"/>
      <c r="Y107" s="212"/>
      <c r="Z107" s="212"/>
      <c r="AA107" s="212"/>
      <c r="AB107" s="212"/>
    </row>
    <row r="108" spans="1:28" s="31" customFormat="1" x14ac:dyDescent="0.25">
      <c r="A108" s="51"/>
      <c r="B108" s="22"/>
      <c r="C108" s="210" t="s">
        <v>418</v>
      </c>
      <c r="D108" s="211" t="s">
        <v>447</v>
      </c>
      <c r="E108" s="22"/>
      <c r="F108" s="27"/>
      <c r="G108" s="27"/>
      <c r="H108" s="27"/>
      <c r="I108" s="22"/>
      <c r="J108" s="213" t="s">
        <v>254</v>
      </c>
      <c r="K108" s="213"/>
      <c r="L108" s="213" t="s">
        <v>280</v>
      </c>
      <c r="M108" s="213"/>
      <c r="N108" s="213"/>
      <c r="O108" s="45"/>
      <c r="P108" s="29"/>
      <c r="Q108" s="57"/>
      <c r="R108" s="57"/>
      <c r="S108" s="29"/>
      <c r="T108" s="29"/>
      <c r="U108" s="57"/>
      <c r="V108" s="54">
        <v>1</v>
      </c>
      <c r="W108" s="103">
        <v>96</v>
      </c>
      <c r="X108" s="50"/>
      <c r="Y108" s="212"/>
      <c r="Z108" s="212"/>
      <c r="AA108" s="212"/>
      <c r="AB108" s="212"/>
    </row>
    <row r="109" spans="1:28" s="31" customFormat="1" ht="12.75" customHeight="1" x14ac:dyDescent="0.25">
      <c r="A109" s="46"/>
      <c r="B109" s="22"/>
      <c r="C109" s="210" t="s">
        <v>419</v>
      </c>
      <c r="D109" s="211" t="s">
        <v>448</v>
      </c>
      <c r="E109" s="22"/>
      <c r="F109" s="27"/>
      <c r="G109" s="27"/>
      <c r="H109" s="27"/>
      <c r="I109" s="22"/>
      <c r="J109" s="213" t="s">
        <v>254</v>
      </c>
      <c r="K109" s="213"/>
      <c r="L109" s="213"/>
      <c r="M109" s="213"/>
      <c r="N109" s="213"/>
      <c r="O109" s="45"/>
      <c r="P109" s="29"/>
      <c r="Q109" s="29"/>
      <c r="R109" s="29"/>
      <c r="S109" s="29"/>
      <c r="T109" s="29"/>
      <c r="U109" s="57"/>
      <c r="V109" s="54">
        <v>1</v>
      </c>
      <c r="W109" s="103">
        <v>97</v>
      </c>
      <c r="X109" s="50"/>
      <c r="Y109" s="212"/>
      <c r="Z109" s="212"/>
      <c r="AA109" s="212"/>
      <c r="AB109" s="212"/>
    </row>
    <row r="110" spans="1:28" s="31" customFormat="1" x14ac:dyDescent="0.25">
      <c r="A110" s="51"/>
      <c r="B110" s="22"/>
      <c r="C110" s="210" t="s">
        <v>420</v>
      </c>
      <c r="D110" s="211" t="s">
        <v>449</v>
      </c>
      <c r="E110" s="22"/>
      <c r="F110" s="27"/>
      <c r="G110" s="27"/>
      <c r="H110" s="27"/>
      <c r="I110" s="22"/>
      <c r="J110" s="213" t="s">
        <v>254</v>
      </c>
      <c r="K110" s="213"/>
      <c r="L110" s="213"/>
      <c r="M110" s="213"/>
      <c r="N110" s="213"/>
      <c r="O110" s="45"/>
      <c r="P110" s="29"/>
      <c r="Q110" s="29"/>
      <c r="R110" s="29"/>
      <c r="S110" s="29"/>
      <c r="T110" s="29"/>
      <c r="U110" s="57"/>
      <c r="V110" s="54">
        <v>1</v>
      </c>
      <c r="W110" s="103">
        <v>98</v>
      </c>
      <c r="X110" s="50"/>
      <c r="Y110" s="212"/>
      <c r="Z110" s="212"/>
      <c r="AA110" s="212"/>
      <c r="AB110" s="212"/>
    </row>
    <row r="111" spans="1:28" s="31" customFormat="1" x14ac:dyDescent="0.25">
      <c r="A111" s="46"/>
      <c r="B111" s="22"/>
      <c r="C111" s="210" t="s">
        <v>1005</v>
      </c>
      <c r="D111" s="211" t="s">
        <v>1213</v>
      </c>
      <c r="E111" s="22"/>
      <c r="F111" s="27"/>
      <c r="G111" s="27"/>
      <c r="H111" s="27"/>
      <c r="I111" s="22"/>
      <c r="J111" s="213"/>
      <c r="K111" s="213"/>
      <c r="L111" s="213"/>
      <c r="M111" s="213" t="s">
        <v>261</v>
      </c>
      <c r="N111" s="213" t="s">
        <v>263</v>
      </c>
      <c r="O111" s="45"/>
      <c r="P111" s="29"/>
      <c r="Q111" s="29"/>
      <c r="R111" s="29"/>
      <c r="S111" s="29"/>
      <c r="T111" s="29"/>
      <c r="U111" s="57"/>
      <c r="V111" s="54">
        <v>1</v>
      </c>
      <c r="W111" s="103">
        <v>99</v>
      </c>
      <c r="X111" s="50"/>
      <c r="Y111" s="212"/>
      <c r="Z111" s="212"/>
      <c r="AA111" s="212"/>
      <c r="AB111" s="212"/>
    </row>
    <row r="112" spans="1:28" s="31" customFormat="1" x14ac:dyDescent="0.25">
      <c r="A112" s="51"/>
      <c r="B112" s="22"/>
      <c r="C112" s="210" t="s">
        <v>1006</v>
      </c>
      <c r="D112" s="211" t="s">
        <v>1214</v>
      </c>
      <c r="E112" s="22"/>
      <c r="F112" s="27"/>
      <c r="G112" s="27"/>
      <c r="H112" s="27"/>
      <c r="I112" s="22"/>
      <c r="J112" s="213"/>
      <c r="K112" s="213"/>
      <c r="L112" s="213"/>
      <c r="M112" s="213" t="s">
        <v>261</v>
      </c>
      <c r="N112" s="213"/>
      <c r="O112" s="45"/>
      <c r="P112" s="29"/>
      <c r="Q112" s="29"/>
      <c r="R112" s="29"/>
      <c r="S112" s="29"/>
      <c r="T112" s="29"/>
      <c r="U112" s="57"/>
      <c r="V112" s="54">
        <v>1</v>
      </c>
      <c r="W112" s="103">
        <v>100</v>
      </c>
      <c r="X112" s="50"/>
      <c r="Y112" s="212"/>
      <c r="Z112" s="212"/>
      <c r="AA112" s="212"/>
      <c r="AB112" s="212"/>
    </row>
    <row r="113" spans="1:28" s="31" customFormat="1" x14ac:dyDescent="0.25">
      <c r="A113" s="46"/>
      <c r="B113" s="22"/>
      <c r="C113" s="210" t="s">
        <v>1006</v>
      </c>
      <c r="D113" s="211" t="s">
        <v>1215</v>
      </c>
      <c r="E113" s="22"/>
      <c r="F113" s="63"/>
      <c r="G113" s="64"/>
      <c r="H113" s="49"/>
      <c r="I113" s="22"/>
      <c r="J113" s="214"/>
      <c r="K113" s="214"/>
      <c r="L113" s="214"/>
      <c r="M113" s="213" t="s">
        <v>261</v>
      </c>
      <c r="N113" s="214"/>
      <c r="O113" s="45"/>
      <c r="P113" s="29"/>
      <c r="Q113" s="29"/>
      <c r="R113" s="29"/>
      <c r="S113" s="29"/>
      <c r="T113" s="29"/>
      <c r="U113" s="57"/>
      <c r="V113" s="54">
        <v>1</v>
      </c>
      <c r="W113" s="103">
        <v>101</v>
      </c>
      <c r="X113" s="50"/>
      <c r="Y113" s="212"/>
      <c r="Z113" s="212"/>
      <c r="AA113" s="212"/>
      <c r="AB113" s="212"/>
    </row>
    <row r="114" spans="1:28" s="31" customFormat="1" x14ac:dyDescent="0.25">
      <c r="A114" s="51"/>
      <c r="B114" s="22"/>
      <c r="C114" s="210" t="s">
        <v>1007</v>
      </c>
      <c r="D114" s="211" t="s">
        <v>1216</v>
      </c>
      <c r="E114" s="22"/>
      <c r="F114" s="27"/>
      <c r="G114" s="27"/>
      <c r="H114" s="27"/>
      <c r="I114" s="22"/>
      <c r="J114" s="213"/>
      <c r="K114" s="213"/>
      <c r="L114" s="213"/>
      <c r="M114" s="213" t="s">
        <v>261</v>
      </c>
      <c r="N114" s="213"/>
      <c r="O114" s="45"/>
      <c r="P114" s="29"/>
      <c r="Q114" s="29"/>
      <c r="R114" s="29"/>
      <c r="S114" s="29"/>
      <c r="T114" s="29"/>
      <c r="U114" s="57"/>
      <c r="V114" s="54">
        <v>1</v>
      </c>
      <c r="W114" s="103">
        <v>102</v>
      </c>
      <c r="X114" s="50"/>
      <c r="Y114" s="212"/>
      <c r="Z114" s="212"/>
      <c r="AA114" s="212"/>
      <c r="AB114" s="212"/>
    </row>
    <row r="115" spans="1:28" s="31" customFormat="1" x14ac:dyDescent="0.25">
      <c r="A115" s="46"/>
      <c r="B115" s="22"/>
      <c r="C115" s="210" t="s">
        <v>1008</v>
      </c>
      <c r="D115" s="211" t="s">
        <v>1217</v>
      </c>
      <c r="E115" s="22"/>
      <c r="F115" s="27"/>
      <c r="G115" s="27"/>
      <c r="H115" s="27"/>
      <c r="I115" s="22"/>
      <c r="J115" s="213"/>
      <c r="K115" s="213"/>
      <c r="L115" s="213"/>
      <c r="M115" s="213" t="s">
        <v>261</v>
      </c>
      <c r="N115" s="213" t="s">
        <v>263</v>
      </c>
      <c r="O115" s="45"/>
      <c r="P115" s="29"/>
      <c r="Q115" s="29"/>
      <c r="R115" s="29"/>
      <c r="S115" s="29"/>
      <c r="T115" s="29"/>
      <c r="U115" s="57"/>
      <c r="V115" s="54">
        <v>1</v>
      </c>
      <c r="W115" s="103">
        <v>103</v>
      </c>
      <c r="X115" s="50"/>
      <c r="Y115" s="212"/>
      <c r="Z115" s="212"/>
      <c r="AA115" s="212"/>
      <c r="AB115" s="212"/>
    </row>
    <row r="116" spans="1:28" s="31" customFormat="1" x14ac:dyDescent="0.25">
      <c r="A116" s="51"/>
      <c r="B116" s="22"/>
      <c r="C116" s="210" t="s">
        <v>1009</v>
      </c>
      <c r="D116" s="211" t="s">
        <v>1218</v>
      </c>
      <c r="E116" s="22"/>
      <c r="F116" s="27"/>
      <c r="G116" s="27"/>
      <c r="H116" s="27"/>
      <c r="I116" s="22"/>
      <c r="J116" s="213"/>
      <c r="K116" s="213"/>
      <c r="L116" s="213"/>
      <c r="M116" s="213" t="s">
        <v>261</v>
      </c>
      <c r="N116" s="213"/>
      <c r="O116" s="45"/>
      <c r="P116" s="29"/>
      <c r="Q116" s="57"/>
      <c r="R116" s="57"/>
      <c r="S116" s="29"/>
      <c r="T116" s="29"/>
      <c r="U116" s="57"/>
      <c r="V116" s="54">
        <v>1</v>
      </c>
      <c r="W116" s="103">
        <v>104</v>
      </c>
      <c r="X116" s="50"/>
      <c r="Y116" s="212"/>
      <c r="Z116" s="212"/>
      <c r="AA116" s="212"/>
      <c r="AB116" s="212"/>
    </row>
    <row r="117" spans="1:28" s="31" customFormat="1" x14ac:dyDescent="0.25">
      <c r="A117" s="46"/>
      <c r="B117" s="22"/>
      <c r="C117" s="210" t="s">
        <v>1005</v>
      </c>
      <c r="D117" s="211" t="s">
        <v>1219</v>
      </c>
      <c r="E117" s="22"/>
      <c r="F117" s="27"/>
      <c r="G117" s="27"/>
      <c r="H117" s="27"/>
      <c r="I117" s="22"/>
      <c r="J117" s="213"/>
      <c r="K117" s="213"/>
      <c r="L117" s="213"/>
      <c r="M117" s="213" t="s">
        <v>261</v>
      </c>
      <c r="N117" s="213" t="s">
        <v>263</v>
      </c>
      <c r="O117" s="45"/>
      <c r="P117" s="29"/>
      <c r="Q117" s="57"/>
      <c r="R117" s="57"/>
      <c r="S117" s="29"/>
      <c r="T117" s="29"/>
      <c r="U117" s="57"/>
      <c r="V117" s="54">
        <v>1</v>
      </c>
      <c r="W117" s="103">
        <v>105</v>
      </c>
      <c r="X117" s="50"/>
      <c r="Y117" s="212"/>
      <c r="Z117" s="212"/>
      <c r="AA117" s="212"/>
      <c r="AB117" s="212"/>
    </row>
    <row r="118" spans="1:28" s="31" customFormat="1" x14ac:dyDescent="0.25">
      <c r="A118" s="51"/>
      <c r="B118" s="22"/>
      <c r="C118" s="210" t="s">
        <v>1010</v>
      </c>
      <c r="D118" s="211" t="s">
        <v>1220</v>
      </c>
      <c r="E118" s="22"/>
      <c r="F118" s="27"/>
      <c r="G118" s="27"/>
      <c r="H118" s="27"/>
      <c r="I118" s="22"/>
      <c r="J118" s="213"/>
      <c r="K118" s="213"/>
      <c r="L118" s="213"/>
      <c r="M118" s="213" t="s">
        <v>261</v>
      </c>
      <c r="N118" s="213"/>
      <c r="O118" s="45"/>
      <c r="P118" s="29"/>
      <c r="Q118" s="29"/>
      <c r="R118" s="29"/>
      <c r="S118" s="29"/>
      <c r="T118" s="29"/>
      <c r="U118" s="57"/>
      <c r="V118" s="54">
        <v>1</v>
      </c>
      <c r="W118" s="103">
        <v>106</v>
      </c>
      <c r="X118" s="50"/>
      <c r="Y118" s="212"/>
      <c r="Z118" s="212"/>
      <c r="AA118" s="212"/>
      <c r="AB118" s="212"/>
    </row>
    <row r="119" spans="1:28" s="31" customFormat="1" x14ac:dyDescent="0.25">
      <c r="A119" s="46"/>
      <c r="B119" s="22"/>
      <c r="C119" s="210" t="s">
        <v>1006</v>
      </c>
      <c r="D119" s="211" t="s">
        <v>1221</v>
      </c>
      <c r="E119" s="22"/>
      <c r="F119" s="27"/>
      <c r="G119" s="27"/>
      <c r="H119" s="27"/>
      <c r="I119" s="22"/>
      <c r="J119" s="213"/>
      <c r="K119" s="213"/>
      <c r="L119" s="213"/>
      <c r="M119" s="213" t="s">
        <v>261</v>
      </c>
      <c r="N119" s="213"/>
      <c r="O119" s="45"/>
      <c r="P119" s="29"/>
      <c r="Q119" s="29"/>
      <c r="R119" s="29"/>
      <c r="S119" s="29"/>
      <c r="T119" s="29"/>
      <c r="U119" s="57"/>
      <c r="V119" s="54">
        <v>1</v>
      </c>
      <c r="W119" s="103">
        <v>107</v>
      </c>
      <c r="X119" s="50"/>
      <c r="Y119" s="212"/>
      <c r="Z119" s="212"/>
      <c r="AA119" s="212"/>
      <c r="AB119" s="212"/>
    </row>
    <row r="120" spans="1:28" s="31" customFormat="1" x14ac:dyDescent="0.25">
      <c r="A120" s="46"/>
      <c r="B120" s="22"/>
      <c r="C120" s="210" t="s">
        <v>1007</v>
      </c>
      <c r="D120" s="211" t="s">
        <v>1420</v>
      </c>
      <c r="E120" s="22"/>
      <c r="F120" s="27"/>
      <c r="G120" s="27"/>
      <c r="H120" s="27"/>
      <c r="I120" s="22"/>
      <c r="J120" s="213"/>
      <c r="K120" s="213"/>
      <c r="L120" s="213"/>
      <c r="M120" s="213" t="s">
        <v>261</v>
      </c>
      <c r="N120" s="213" t="s">
        <v>263</v>
      </c>
      <c r="O120" s="45"/>
      <c r="P120" s="29"/>
      <c r="Q120" s="29"/>
      <c r="R120" s="29"/>
      <c r="S120" s="29"/>
      <c r="T120" s="29"/>
      <c r="U120" s="57"/>
      <c r="V120" s="54">
        <v>1</v>
      </c>
      <c r="W120" s="103">
        <v>108</v>
      </c>
      <c r="X120" s="50"/>
      <c r="Y120" s="212"/>
      <c r="Z120" s="212"/>
      <c r="AA120" s="212"/>
      <c r="AB120" s="212"/>
    </row>
    <row r="121" spans="1:28" s="31" customFormat="1" x14ac:dyDescent="0.25">
      <c r="A121" s="51"/>
      <c r="B121" s="22"/>
      <c r="C121" s="210" t="s">
        <v>1011</v>
      </c>
      <c r="D121" s="211" t="s">
        <v>1222</v>
      </c>
      <c r="E121" s="22"/>
      <c r="F121" s="27"/>
      <c r="G121" s="27"/>
      <c r="H121" s="27"/>
      <c r="I121" s="22"/>
      <c r="J121" s="213"/>
      <c r="K121" s="213"/>
      <c r="L121" s="213"/>
      <c r="M121" s="213" t="s">
        <v>261</v>
      </c>
      <c r="N121" s="213" t="s">
        <v>263</v>
      </c>
      <c r="O121" s="45"/>
      <c r="P121" s="29"/>
      <c r="Q121" s="29"/>
      <c r="R121" s="29"/>
      <c r="S121" s="29"/>
      <c r="T121" s="29"/>
      <c r="U121" s="57"/>
      <c r="V121" s="54">
        <v>1</v>
      </c>
      <c r="W121" s="103">
        <v>109</v>
      </c>
      <c r="X121" s="50"/>
      <c r="Y121" s="212"/>
      <c r="Z121" s="212"/>
      <c r="AA121" s="212"/>
      <c r="AB121" s="212"/>
    </row>
    <row r="122" spans="1:28" s="31" customFormat="1" x14ac:dyDescent="0.25">
      <c r="A122" s="46"/>
      <c r="B122" s="22"/>
      <c r="C122" s="210" t="s">
        <v>1012</v>
      </c>
      <c r="D122" s="211" t="s">
        <v>1223</v>
      </c>
      <c r="E122" s="22"/>
      <c r="F122" s="63"/>
      <c r="G122" s="64"/>
      <c r="H122" s="49"/>
      <c r="I122" s="22"/>
      <c r="J122" s="214"/>
      <c r="K122" s="214"/>
      <c r="L122" s="214"/>
      <c r="M122" s="213" t="s">
        <v>261</v>
      </c>
      <c r="N122" s="214"/>
      <c r="O122" s="45"/>
      <c r="P122" s="29"/>
      <c r="Q122" s="29"/>
      <c r="R122" s="29"/>
      <c r="S122" s="29"/>
      <c r="T122" s="29"/>
      <c r="U122" s="57"/>
      <c r="V122" s="54">
        <v>1</v>
      </c>
      <c r="W122" s="103">
        <v>110</v>
      </c>
      <c r="X122" s="50"/>
      <c r="Y122" s="212"/>
      <c r="Z122" s="212"/>
      <c r="AA122" s="212"/>
      <c r="AB122" s="212"/>
    </row>
    <row r="123" spans="1:28" s="31" customFormat="1" x14ac:dyDescent="0.25">
      <c r="A123" s="51"/>
      <c r="B123" s="22"/>
      <c r="C123" s="210" t="s">
        <v>1011</v>
      </c>
      <c r="D123" s="211" t="s">
        <v>1224</v>
      </c>
      <c r="E123" s="22"/>
      <c r="F123" s="27"/>
      <c r="G123" s="27"/>
      <c r="H123" s="27"/>
      <c r="I123" s="22"/>
      <c r="J123" s="213"/>
      <c r="K123" s="213"/>
      <c r="L123" s="213"/>
      <c r="M123" s="213" t="s">
        <v>261</v>
      </c>
      <c r="N123" s="213" t="s">
        <v>263</v>
      </c>
      <c r="O123" s="45"/>
      <c r="P123" s="29"/>
      <c r="Q123" s="29"/>
      <c r="R123" s="29"/>
      <c r="S123" s="29"/>
      <c r="T123" s="29"/>
      <c r="U123" s="57"/>
      <c r="V123" s="54">
        <v>1</v>
      </c>
      <c r="W123" s="103">
        <v>111</v>
      </c>
      <c r="X123" s="50"/>
      <c r="Y123" s="212"/>
      <c r="Z123" s="212"/>
      <c r="AA123" s="212"/>
      <c r="AB123" s="212"/>
    </row>
    <row r="124" spans="1:28" s="31" customFormat="1" x14ac:dyDescent="0.25">
      <c r="A124" s="46"/>
      <c r="B124" s="22"/>
      <c r="C124" s="210" t="s">
        <v>1013</v>
      </c>
      <c r="D124" s="211" t="s">
        <v>1225</v>
      </c>
      <c r="E124" s="22"/>
      <c r="F124" s="27"/>
      <c r="G124" s="27"/>
      <c r="H124" s="27"/>
      <c r="I124" s="22"/>
      <c r="J124" s="213"/>
      <c r="K124" s="213"/>
      <c r="L124" s="213"/>
      <c r="M124" s="213"/>
      <c r="N124" s="213" t="s">
        <v>263</v>
      </c>
      <c r="O124" s="45"/>
      <c r="P124" s="29"/>
      <c r="Q124" s="29"/>
      <c r="R124" s="29"/>
      <c r="S124" s="29"/>
      <c r="T124" s="29"/>
      <c r="U124" s="57"/>
      <c r="V124" s="54">
        <v>1</v>
      </c>
      <c r="W124" s="103">
        <v>112</v>
      </c>
      <c r="X124" s="50"/>
      <c r="Y124" s="212"/>
      <c r="Z124" s="212"/>
      <c r="AA124" s="212"/>
      <c r="AB124" s="212"/>
    </row>
    <row r="125" spans="1:28" s="31" customFormat="1" x14ac:dyDescent="0.25">
      <c r="A125" s="46"/>
      <c r="B125" s="22"/>
      <c r="C125" s="210" t="s">
        <v>1421</v>
      </c>
      <c r="D125" s="211" t="s">
        <v>1422</v>
      </c>
      <c r="E125" s="22"/>
      <c r="F125" s="27"/>
      <c r="G125" s="27"/>
      <c r="H125" s="27"/>
      <c r="I125" s="22"/>
      <c r="J125" s="213"/>
      <c r="K125" s="213"/>
      <c r="L125" s="213" t="s">
        <v>280</v>
      </c>
      <c r="M125" s="213"/>
      <c r="N125" s="213"/>
      <c r="O125" s="45"/>
      <c r="P125" s="29"/>
      <c r="Q125" s="29"/>
      <c r="R125" s="29"/>
      <c r="S125" s="29"/>
      <c r="T125" s="29"/>
      <c r="U125" s="57"/>
      <c r="V125" s="54">
        <v>1</v>
      </c>
      <c r="W125" s="103">
        <v>113</v>
      </c>
      <c r="X125" s="50"/>
      <c r="Y125" s="212"/>
      <c r="Z125" s="212"/>
      <c r="AA125" s="212"/>
      <c r="AB125" s="212"/>
    </row>
    <row r="126" spans="1:28" s="31" customFormat="1" x14ac:dyDescent="0.25">
      <c r="A126" s="51"/>
      <c r="B126" s="22"/>
      <c r="C126" s="210" t="s">
        <v>1014</v>
      </c>
      <c r="D126" s="211" t="s">
        <v>1226</v>
      </c>
      <c r="E126" s="22"/>
      <c r="F126" s="63"/>
      <c r="G126" s="64"/>
      <c r="H126" s="49"/>
      <c r="I126" s="22"/>
      <c r="J126" s="214"/>
      <c r="K126" s="214"/>
      <c r="L126" s="213" t="s">
        <v>280</v>
      </c>
      <c r="M126" s="214"/>
      <c r="N126" s="214"/>
      <c r="O126" s="45"/>
      <c r="P126" s="29"/>
      <c r="Q126" s="29"/>
      <c r="R126" s="29"/>
      <c r="S126" s="29"/>
      <c r="T126" s="29"/>
      <c r="U126" s="57"/>
      <c r="V126" s="54">
        <v>1</v>
      </c>
      <c r="W126" s="103">
        <v>114</v>
      </c>
      <c r="X126" s="50"/>
      <c r="Y126" s="212"/>
      <c r="Z126" s="212"/>
      <c r="AA126" s="212"/>
      <c r="AB126" s="212"/>
    </row>
    <row r="127" spans="1:28" s="31" customFormat="1" x14ac:dyDescent="0.25">
      <c r="A127" s="46"/>
      <c r="B127" s="22"/>
      <c r="C127" s="210" t="s">
        <v>1015</v>
      </c>
      <c r="D127" s="211" t="s">
        <v>1227</v>
      </c>
      <c r="E127" s="22"/>
      <c r="F127" s="27"/>
      <c r="G127" s="27"/>
      <c r="H127" s="27"/>
      <c r="I127" s="22"/>
      <c r="J127" s="213"/>
      <c r="K127" s="213"/>
      <c r="L127" s="213" t="s">
        <v>280</v>
      </c>
      <c r="M127" s="213"/>
      <c r="N127" s="213"/>
      <c r="O127" s="45"/>
      <c r="P127" s="29"/>
      <c r="Q127" s="29"/>
      <c r="R127" s="29"/>
      <c r="S127" s="29"/>
      <c r="T127" s="29"/>
      <c r="U127" s="57"/>
      <c r="V127" s="54">
        <v>1</v>
      </c>
      <c r="W127" s="103">
        <v>115</v>
      </c>
      <c r="X127" s="50"/>
      <c r="Y127" s="212"/>
      <c r="Z127" s="212"/>
      <c r="AA127" s="212"/>
      <c r="AB127" s="212"/>
    </row>
    <row r="128" spans="1:28" s="31" customFormat="1" x14ac:dyDescent="0.25">
      <c r="A128" s="51"/>
      <c r="B128" s="22"/>
      <c r="C128" s="210" t="s">
        <v>421</v>
      </c>
      <c r="D128" s="211" t="s">
        <v>450</v>
      </c>
      <c r="E128" s="22"/>
      <c r="F128" s="27"/>
      <c r="G128" s="27"/>
      <c r="H128" s="27"/>
      <c r="I128" s="22"/>
      <c r="J128" s="213" t="s">
        <v>254</v>
      </c>
      <c r="K128" s="213"/>
      <c r="L128" s="213"/>
      <c r="M128" s="213"/>
      <c r="N128" s="213"/>
      <c r="O128" s="45"/>
      <c r="P128" s="29"/>
      <c r="Q128" s="29"/>
      <c r="R128" s="29"/>
      <c r="S128" s="29"/>
      <c r="T128" s="29"/>
      <c r="U128" s="57"/>
      <c r="V128" s="54">
        <v>1</v>
      </c>
      <c r="W128" s="103">
        <v>116</v>
      </c>
      <c r="X128" s="50"/>
      <c r="Y128" s="212"/>
      <c r="Z128" s="212"/>
      <c r="AA128" s="212"/>
      <c r="AB128" s="212"/>
    </row>
    <row r="129" spans="1:28" s="31" customFormat="1" x14ac:dyDescent="0.25">
      <c r="A129" s="46"/>
      <c r="B129" s="22"/>
      <c r="C129" s="210" t="s">
        <v>1123</v>
      </c>
      <c r="D129" s="211" t="s">
        <v>1228</v>
      </c>
      <c r="E129" s="22"/>
      <c r="F129" s="63"/>
      <c r="G129" s="64"/>
      <c r="H129" s="49"/>
      <c r="I129" s="22"/>
      <c r="J129" s="214"/>
      <c r="K129" s="214"/>
      <c r="L129" s="213" t="s">
        <v>280</v>
      </c>
      <c r="M129" s="214"/>
      <c r="N129" s="214"/>
      <c r="O129" s="45"/>
      <c r="P129" s="29"/>
      <c r="Q129" s="29"/>
      <c r="R129" s="29"/>
      <c r="S129" s="29"/>
      <c r="T129" s="29"/>
      <c r="U129" s="57"/>
      <c r="V129" s="54">
        <v>1</v>
      </c>
      <c r="W129" s="103">
        <v>117</v>
      </c>
      <c r="X129" s="50"/>
      <c r="Y129" s="212"/>
      <c r="Z129" s="212"/>
      <c r="AA129" s="212"/>
      <c r="AB129" s="212"/>
    </row>
    <row r="130" spans="1:28" s="31" customFormat="1" x14ac:dyDescent="0.25">
      <c r="A130" s="51"/>
      <c r="B130" s="22"/>
      <c r="C130" s="210" t="s">
        <v>1124</v>
      </c>
      <c r="D130" s="211" t="s">
        <v>1229</v>
      </c>
      <c r="E130" s="22"/>
      <c r="F130" s="27"/>
      <c r="G130" s="27"/>
      <c r="H130" s="27"/>
      <c r="I130" s="22"/>
      <c r="J130" s="213"/>
      <c r="K130" s="213"/>
      <c r="L130" s="213" t="s">
        <v>280</v>
      </c>
      <c r="M130" s="213"/>
      <c r="N130" s="213"/>
      <c r="O130" s="45"/>
      <c r="P130" s="29"/>
      <c r="Q130" s="29"/>
      <c r="R130" s="29"/>
      <c r="S130" s="29"/>
      <c r="T130" s="29"/>
      <c r="U130" s="57"/>
      <c r="V130" s="54">
        <v>1</v>
      </c>
      <c r="W130" s="103">
        <v>118</v>
      </c>
      <c r="X130" s="50"/>
      <c r="Y130" s="212"/>
      <c r="Z130" s="212"/>
      <c r="AA130" s="212"/>
      <c r="AB130" s="212"/>
    </row>
    <row r="131" spans="1:28" s="31" customFormat="1" x14ac:dyDescent="0.25">
      <c r="A131" s="46"/>
      <c r="B131" s="22"/>
      <c r="C131" s="210" t="s">
        <v>1125</v>
      </c>
      <c r="D131" s="211" t="s">
        <v>1230</v>
      </c>
      <c r="E131" s="22"/>
      <c r="F131" s="27"/>
      <c r="G131" s="27"/>
      <c r="H131" s="27"/>
      <c r="I131" s="22"/>
      <c r="J131" s="213"/>
      <c r="K131" s="213"/>
      <c r="L131" s="213" t="s">
        <v>280</v>
      </c>
      <c r="M131" s="213"/>
      <c r="N131" s="213"/>
      <c r="O131" s="45"/>
      <c r="P131" s="29"/>
      <c r="Q131" s="29"/>
      <c r="R131" s="29"/>
      <c r="S131" s="29"/>
      <c r="T131" s="29"/>
      <c r="U131" s="57"/>
      <c r="V131" s="54">
        <v>1</v>
      </c>
      <c r="W131" s="103">
        <v>119</v>
      </c>
      <c r="X131" s="50"/>
      <c r="Y131" s="212"/>
      <c r="Z131" s="212"/>
      <c r="AA131" s="212"/>
      <c r="AB131" s="212"/>
    </row>
    <row r="132" spans="1:28" s="31" customFormat="1" x14ac:dyDescent="0.25">
      <c r="A132" s="51"/>
      <c r="B132" s="22"/>
      <c r="C132" s="210" t="s">
        <v>1126</v>
      </c>
      <c r="D132" s="211" t="s">
        <v>1231</v>
      </c>
      <c r="E132" s="22"/>
      <c r="F132" s="27"/>
      <c r="G132" s="27"/>
      <c r="H132" s="27"/>
      <c r="I132" s="22"/>
      <c r="J132" s="213"/>
      <c r="K132" s="213"/>
      <c r="L132" s="213" t="s">
        <v>280</v>
      </c>
      <c r="M132" s="213"/>
      <c r="N132" s="213"/>
      <c r="O132" s="45"/>
      <c r="P132" s="29"/>
      <c r="Q132" s="29"/>
      <c r="R132" s="29"/>
      <c r="S132" s="29"/>
      <c r="T132" s="29"/>
      <c r="U132" s="57"/>
      <c r="V132" s="54">
        <v>1</v>
      </c>
      <c r="W132" s="103">
        <v>120</v>
      </c>
      <c r="X132" s="50"/>
      <c r="Y132" s="212"/>
      <c r="Z132" s="212"/>
      <c r="AA132" s="212"/>
      <c r="AB132" s="212"/>
    </row>
    <row r="133" spans="1:28" s="31" customFormat="1" x14ac:dyDescent="0.25">
      <c r="A133" s="46"/>
      <c r="B133" s="22"/>
      <c r="C133" s="210" t="s">
        <v>1127</v>
      </c>
      <c r="D133" s="211" t="s">
        <v>1232</v>
      </c>
      <c r="E133" s="22"/>
      <c r="F133" s="27"/>
      <c r="G133" s="27"/>
      <c r="H133" s="27"/>
      <c r="I133" s="22"/>
      <c r="J133" s="213"/>
      <c r="K133" s="213"/>
      <c r="L133" s="213" t="s">
        <v>280</v>
      </c>
      <c r="M133" s="213"/>
      <c r="N133" s="213"/>
      <c r="O133" s="45"/>
      <c r="P133" s="29"/>
      <c r="Q133" s="29"/>
      <c r="R133" s="29"/>
      <c r="S133" s="29"/>
      <c r="T133" s="29"/>
      <c r="U133" s="57"/>
      <c r="V133" s="54">
        <v>1</v>
      </c>
      <c r="W133" s="103">
        <v>121</v>
      </c>
      <c r="X133" s="50"/>
      <c r="Y133" s="212"/>
      <c r="Z133" s="212"/>
      <c r="AA133" s="212"/>
      <c r="AB133" s="212"/>
    </row>
    <row r="134" spans="1:28" s="31" customFormat="1" x14ac:dyDescent="0.25">
      <c r="A134" s="51"/>
      <c r="B134" s="22"/>
      <c r="C134" s="210" t="s">
        <v>422</v>
      </c>
      <c r="D134" s="211" t="s">
        <v>451</v>
      </c>
      <c r="E134" s="22"/>
      <c r="F134" s="63"/>
      <c r="G134" s="64"/>
      <c r="H134" s="49"/>
      <c r="I134" s="22"/>
      <c r="J134" s="213" t="s">
        <v>254</v>
      </c>
      <c r="K134" s="214"/>
      <c r="L134" s="214"/>
      <c r="M134" s="214"/>
      <c r="N134" s="214"/>
      <c r="O134" s="45"/>
      <c r="P134" s="29"/>
      <c r="Q134" s="29"/>
      <c r="R134" s="29"/>
      <c r="S134" s="29"/>
      <c r="T134" s="29"/>
      <c r="U134" s="57"/>
      <c r="V134" s="54">
        <v>1</v>
      </c>
      <c r="W134" s="103">
        <v>122</v>
      </c>
      <c r="X134" s="50"/>
      <c r="Y134" s="212"/>
      <c r="Z134" s="212"/>
      <c r="AA134" s="212"/>
      <c r="AB134" s="212"/>
    </row>
    <row r="135" spans="1:28" s="31" customFormat="1" x14ac:dyDescent="0.25">
      <c r="A135" s="46"/>
      <c r="B135" s="22"/>
      <c r="C135" s="210" t="s">
        <v>1128</v>
      </c>
      <c r="D135" s="211" t="s">
        <v>1303</v>
      </c>
      <c r="E135" s="22"/>
      <c r="F135" s="27"/>
      <c r="G135" s="27"/>
      <c r="H135" s="27"/>
      <c r="I135" s="22"/>
      <c r="J135" s="213" t="s">
        <v>254</v>
      </c>
      <c r="K135" s="213"/>
      <c r="L135" s="213"/>
      <c r="M135" s="213"/>
      <c r="N135" s="213"/>
      <c r="O135" s="45"/>
      <c r="P135" s="29"/>
      <c r="Q135" s="29"/>
      <c r="R135" s="29"/>
      <c r="S135" s="29"/>
      <c r="T135" s="29"/>
      <c r="U135" s="57"/>
      <c r="V135" s="54">
        <v>1</v>
      </c>
      <c r="W135" s="103">
        <v>123</v>
      </c>
      <c r="X135" s="50"/>
      <c r="Y135" s="212"/>
      <c r="Z135" s="212"/>
      <c r="AA135" s="212"/>
      <c r="AB135" s="212"/>
    </row>
    <row r="136" spans="1:28" s="31" customFormat="1" x14ac:dyDescent="0.25">
      <c r="A136" s="51"/>
      <c r="B136" s="22"/>
      <c r="C136" s="210" t="s">
        <v>1129</v>
      </c>
      <c r="D136" s="211" t="s">
        <v>1304</v>
      </c>
      <c r="E136" s="22"/>
      <c r="F136" s="27"/>
      <c r="G136" s="27"/>
      <c r="H136" s="27"/>
      <c r="I136" s="22"/>
      <c r="J136" s="213"/>
      <c r="K136" s="213"/>
      <c r="L136" s="213" t="s">
        <v>280</v>
      </c>
      <c r="M136" s="213"/>
      <c r="N136" s="213"/>
      <c r="O136" s="45"/>
      <c r="P136" s="29"/>
      <c r="Q136" s="29"/>
      <c r="R136" s="29"/>
      <c r="S136" s="29"/>
      <c r="T136" s="29"/>
      <c r="U136" s="57"/>
      <c r="V136" s="54">
        <v>1</v>
      </c>
      <c r="W136" s="103">
        <v>124</v>
      </c>
      <c r="X136" s="50"/>
      <c r="Y136" s="212"/>
      <c r="Z136" s="212"/>
      <c r="AA136" s="212"/>
      <c r="AB136" s="212"/>
    </row>
    <row r="137" spans="1:28" s="31" customFormat="1" x14ac:dyDescent="0.25">
      <c r="A137" s="46"/>
      <c r="B137" s="22"/>
      <c r="C137" s="210" t="s">
        <v>1130</v>
      </c>
      <c r="D137" s="211" t="s">
        <v>1305</v>
      </c>
      <c r="E137" s="22"/>
      <c r="F137" s="27"/>
      <c r="G137" s="27"/>
      <c r="H137" s="27"/>
      <c r="I137" s="22"/>
      <c r="J137" s="213"/>
      <c r="K137" s="213"/>
      <c r="L137" s="213" t="s">
        <v>280</v>
      </c>
      <c r="M137" s="213"/>
      <c r="N137" s="213"/>
      <c r="O137" s="45"/>
      <c r="P137" s="29"/>
      <c r="Q137" s="29"/>
      <c r="R137" s="29"/>
      <c r="S137" s="29"/>
      <c r="T137" s="29"/>
      <c r="U137" s="57"/>
      <c r="V137" s="54">
        <v>1</v>
      </c>
      <c r="W137" s="103">
        <v>125</v>
      </c>
      <c r="X137" s="50"/>
      <c r="Y137" s="212"/>
      <c r="Z137" s="212"/>
      <c r="AA137" s="212"/>
      <c r="AB137" s="212"/>
    </row>
    <row r="138" spans="1:28" s="31" customFormat="1" x14ac:dyDescent="0.25">
      <c r="A138" s="51"/>
      <c r="B138" s="22"/>
      <c r="C138" s="210" t="s">
        <v>1129</v>
      </c>
      <c r="D138" s="211" t="s">
        <v>1306</v>
      </c>
      <c r="E138" s="22"/>
      <c r="F138" s="63"/>
      <c r="G138" s="64"/>
      <c r="H138" s="49"/>
      <c r="I138" s="22"/>
      <c r="J138" s="214"/>
      <c r="K138" s="214"/>
      <c r="L138" s="213" t="s">
        <v>280</v>
      </c>
      <c r="M138" s="214"/>
      <c r="N138" s="214"/>
      <c r="O138" s="45"/>
      <c r="P138" s="29"/>
      <c r="Q138" s="29"/>
      <c r="R138" s="29"/>
      <c r="S138" s="29"/>
      <c r="T138" s="29"/>
      <c r="U138" s="57"/>
      <c r="V138" s="54">
        <v>1</v>
      </c>
      <c r="W138" s="103">
        <v>126</v>
      </c>
      <c r="X138" s="50"/>
      <c r="Y138" s="212"/>
      <c r="Z138" s="212"/>
      <c r="AA138" s="212"/>
      <c r="AB138" s="212"/>
    </row>
    <row r="139" spans="1:28" s="31" customFormat="1" x14ac:dyDescent="0.25">
      <c r="A139" s="46"/>
      <c r="B139" s="22"/>
      <c r="C139" s="210" t="s">
        <v>423</v>
      </c>
      <c r="D139" s="211" t="s">
        <v>452</v>
      </c>
      <c r="E139" s="22"/>
      <c r="F139" s="27"/>
      <c r="G139" s="27"/>
      <c r="H139" s="27"/>
      <c r="I139" s="22"/>
      <c r="J139" s="213" t="s">
        <v>254</v>
      </c>
      <c r="K139" s="213"/>
      <c r="L139" s="213" t="s">
        <v>280</v>
      </c>
      <c r="M139" s="213"/>
      <c r="N139" s="213"/>
      <c r="O139" s="45"/>
      <c r="P139" s="29"/>
      <c r="Q139" s="29"/>
      <c r="R139" s="29"/>
      <c r="S139" s="29"/>
      <c r="T139" s="29"/>
      <c r="U139" s="57"/>
      <c r="V139" s="54">
        <v>1</v>
      </c>
      <c r="W139" s="103">
        <v>127</v>
      </c>
      <c r="X139" s="50"/>
      <c r="Y139" s="212"/>
      <c r="Z139" s="212"/>
      <c r="AA139" s="212"/>
      <c r="AB139" s="212"/>
    </row>
    <row r="140" spans="1:28" s="31" customFormat="1" x14ac:dyDescent="0.25">
      <c r="A140" s="51"/>
      <c r="B140" s="22"/>
      <c r="C140" s="210" t="s">
        <v>1131</v>
      </c>
      <c r="D140" s="211" t="s">
        <v>1307</v>
      </c>
      <c r="E140" s="22"/>
      <c r="F140" s="27"/>
      <c r="G140" s="27"/>
      <c r="H140" s="27"/>
      <c r="I140" s="22"/>
      <c r="J140" s="213"/>
      <c r="K140" s="213"/>
      <c r="L140" s="213" t="s">
        <v>280</v>
      </c>
      <c r="M140" s="213"/>
      <c r="N140" s="213"/>
      <c r="O140" s="45"/>
      <c r="P140" s="29"/>
      <c r="Q140" s="29"/>
      <c r="R140" s="29"/>
      <c r="S140" s="29"/>
      <c r="T140" s="29"/>
      <c r="U140" s="57"/>
      <c r="V140" s="54">
        <v>1</v>
      </c>
      <c r="W140" s="103">
        <v>128</v>
      </c>
      <c r="X140" s="50"/>
      <c r="Y140" s="212"/>
      <c r="Z140" s="212"/>
      <c r="AA140" s="212"/>
      <c r="AB140" s="212"/>
    </row>
    <row r="141" spans="1:28" s="31" customFormat="1" x14ac:dyDescent="0.25">
      <c r="A141" s="46"/>
      <c r="B141" s="22"/>
      <c r="C141" s="210" t="s">
        <v>1132</v>
      </c>
      <c r="D141" s="211" t="s">
        <v>1308</v>
      </c>
      <c r="E141" s="22"/>
      <c r="F141" s="27"/>
      <c r="G141" s="27"/>
      <c r="H141" s="27"/>
      <c r="I141" s="22"/>
      <c r="J141" s="213"/>
      <c r="K141" s="213"/>
      <c r="L141" s="213"/>
      <c r="M141" s="213"/>
      <c r="N141" s="213" t="s">
        <v>263</v>
      </c>
      <c r="O141" s="45"/>
      <c r="P141" s="29"/>
      <c r="Q141" s="29"/>
      <c r="R141" s="29"/>
      <c r="S141" s="29"/>
      <c r="T141" s="29"/>
      <c r="U141" s="57"/>
      <c r="V141" s="54">
        <v>1</v>
      </c>
      <c r="W141" s="103">
        <v>129</v>
      </c>
      <c r="X141" s="50"/>
      <c r="Y141" s="212"/>
      <c r="Z141" s="212"/>
      <c r="AA141" s="212"/>
      <c r="AB141" s="212"/>
    </row>
    <row r="142" spans="1:28" s="31" customFormat="1" x14ac:dyDescent="0.25">
      <c r="A142" s="51"/>
      <c r="B142" s="22"/>
      <c r="C142" s="210" t="s">
        <v>1133</v>
      </c>
      <c r="D142" s="211" t="s">
        <v>1309</v>
      </c>
      <c r="E142" s="22"/>
      <c r="F142" s="27"/>
      <c r="G142" s="27"/>
      <c r="H142" s="27"/>
      <c r="I142" s="22"/>
      <c r="J142" s="213"/>
      <c r="K142" s="213"/>
      <c r="L142" s="213" t="s">
        <v>280</v>
      </c>
      <c r="M142" s="213"/>
      <c r="N142" s="213"/>
      <c r="O142" s="45"/>
      <c r="P142" s="29"/>
      <c r="Q142" s="29"/>
      <c r="R142" s="29"/>
      <c r="S142" s="29"/>
      <c r="T142" s="29"/>
      <c r="U142" s="57"/>
      <c r="V142" s="54">
        <v>1</v>
      </c>
      <c r="W142" s="103">
        <v>130</v>
      </c>
      <c r="X142" s="50"/>
      <c r="Y142" s="212"/>
      <c r="Z142" s="212"/>
      <c r="AA142" s="212"/>
      <c r="AB142" s="212"/>
    </row>
    <row r="143" spans="1:28" s="31" customFormat="1" x14ac:dyDescent="0.25">
      <c r="A143" s="46"/>
      <c r="B143" s="22"/>
      <c r="C143" s="210" t="s">
        <v>1134</v>
      </c>
      <c r="D143" s="211" t="s">
        <v>1310</v>
      </c>
      <c r="E143" s="22"/>
      <c r="F143" s="27"/>
      <c r="G143" s="27"/>
      <c r="H143" s="27"/>
      <c r="I143" s="22"/>
      <c r="J143" s="213"/>
      <c r="K143" s="213"/>
      <c r="L143" s="213" t="s">
        <v>280</v>
      </c>
      <c r="M143" s="213"/>
      <c r="N143" s="213"/>
      <c r="O143" s="45"/>
      <c r="P143" s="29"/>
      <c r="Q143" s="29"/>
      <c r="R143" s="29"/>
      <c r="S143" s="29"/>
      <c r="T143" s="29"/>
      <c r="U143" s="57"/>
      <c r="V143" s="54">
        <v>1</v>
      </c>
      <c r="W143" s="103">
        <v>131</v>
      </c>
      <c r="X143" s="50"/>
      <c r="Y143" s="212"/>
      <c r="Z143" s="212"/>
      <c r="AA143" s="212"/>
      <c r="AB143" s="212"/>
    </row>
    <row r="144" spans="1:28" s="31" customFormat="1" x14ac:dyDescent="0.25">
      <c r="A144" s="51"/>
      <c r="B144" s="22"/>
      <c r="C144" s="210" t="s">
        <v>1135</v>
      </c>
      <c r="D144" s="211" t="s">
        <v>1311</v>
      </c>
      <c r="E144" s="22"/>
      <c r="F144" s="27"/>
      <c r="G144" s="27"/>
      <c r="H144" s="27"/>
      <c r="I144" s="22"/>
      <c r="J144" s="213" t="s">
        <v>254</v>
      </c>
      <c r="K144" s="213"/>
      <c r="L144" s="213"/>
      <c r="M144" s="213"/>
      <c r="N144" s="213"/>
      <c r="O144" s="45"/>
      <c r="P144" s="29"/>
      <c r="Q144" s="29"/>
      <c r="R144" s="29"/>
      <c r="S144" s="29"/>
      <c r="T144" s="29"/>
      <c r="U144" s="57"/>
      <c r="V144" s="54">
        <v>1</v>
      </c>
      <c r="W144" s="103">
        <v>132</v>
      </c>
      <c r="X144" s="50"/>
      <c r="Y144" s="212"/>
      <c r="Z144" s="212"/>
      <c r="AA144" s="212"/>
      <c r="AB144" s="212"/>
    </row>
    <row r="145" spans="1:28" s="31" customFormat="1" x14ac:dyDescent="0.25">
      <c r="A145" s="46"/>
      <c r="B145" s="22"/>
      <c r="C145" s="210" t="s">
        <v>410</v>
      </c>
      <c r="D145" s="211" t="s">
        <v>453</v>
      </c>
      <c r="E145" s="22"/>
      <c r="F145" s="27"/>
      <c r="G145" s="27"/>
      <c r="H145" s="27"/>
      <c r="I145" s="22"/>
      <c r="J145" s="213" t="s">
        <v>254</v>
      </c>
      <c r="K145" s="213"/>
      <c r="L145" s="213"/>
      <c r="M145" s="213"/>
      <c r="N145" s="213"/>
      <c r="O145" s="45"/>
      <c r="P145" s="29"/>
      <c r="Q145" s="29"/>
      <c r="R145" s="29"/>
      <c r="S145" s="29"/>
      <c r="T145" s="29"/>
      <c r="U145" s="57"/>
      <c r="V145" s="54">
        <v>1</v>
      </c>
      <c r="W145" s="103">
        <v>133</v>
      </c>
      <c r="X145" s="50"/>
      <c r="Y145" s="212"/>
      <c r="Z145" s="212"/>
      <c r="AA145" s="212"/>
      <c r="AB145" s="212"/>
    </row>
    <row r="146" spans="1:28" s="31" customFormat="1" x14ac:dyDescent="0.25">
      <c r="A146" s="51"/>
      <c r="B146" s="22"/>
      <c r="C146" s="210" t="s">
        <v>1136</v>
      </c>
      <c r="D146" s="211" t="s">
        <v>1312</v>
      </c>
      <c r="E146" s="22"/>
      <c r="F146" s="27"/>
      <c r="G146" s="27"/>
      <c r="H146" s="27"/>
      <c r="I146" s="22"/>
      <c r="J146" s="213"/>
      <c r="K146" s="213"/>
      <c r="L146" s="213"/>
      <c r="M146" s="213"/>
      <c r="N146" s="213" t="s">
        <v>263</v>
      </c>
      <c r="O146" s="45"/>
      <c r="P146" s="29"/>
      <c r="Q146" s="29"/>
      <c r="R146" s="29"/>
      <c r="S146" s="29"/>
      <c r="T146" s="29"/>
      <c r="U146" s="57"/>
      <c r="V146" s="54">
        <v>1</v>
      </c>
      <c r="W146" s="103">
        <v>134</v>
      </c>
      <c r="X146" s="50"/>
      <c r="Y146" s="212"/>
      <c r="Z146" s="212"/>
      <c r="AA146" s="212"/>
      <c r="AB146" s="212"/>
    </row>
    <row r="147" spans="1:28" s="31" customFormat="1" x14ac:dyDescent="0.25">
      <c r="A147" s="46"/>
      <c r="B147" s="22"/>
      <c r="C147" s="210" t="s">
        <v>1137</v>
      </c>
      <c r="D147" s="211" t="s">
        <v>1313</v>
      </c>
      <c r="E147" s="22"/>
      <c r="F147" s="27"/>
      <c r="G147" s="27"/>
      <c r="H147" s="27"/>
      <c r="I147" s="22"/>
      <c r="J147" s="213"/>
      <c r="K147" s="213"/>
      <c r="L147" s="213" t="s">
        <v>280</v>
      </c>
      <c r="M147" s="213"/>
      <c r="N147" s="213" t="s">
        <v>263</v>
      </c>
      <c r="O147" s="45"/>
      <c r="P147" s="29"/>
      <c r="Q147" s="29"/>
      <c r="R147" s="29"/>
      <c r="S147" s="29"/>
      <c r="T147" s="29"/>
      <c r="U147" s="57"/>
      <c r="V147" s="54">
        <v>1</v>
      </c>
      <c r="W147" s="103">
        <v>135</v>
      </c>
      <c r="X147" s="50"/>
      <c r="Y147" s="212"/>
      <c r="Z147" s="212"/>
      <c r="AA147" s="212"/>
      <c r="AB147" s="212"/>
    </row>
    <row r="148" spans="1:28" s="31" customFormat="1" x14ac:dyDescent="0.25">
      <c r="A148" s="51"/>
      <c r="B148" s="22"/>
      <c r="C148" s="210" t="s">
        <v>1138</v>
      </c>
      <c r="D148" s="211" t="s">
        <v>1314</v>
      </c>
      <c r="E148" s="22"/>
      <c r="F148" s="27"/>
      <c r="G148" s="27"/>
      <c r="H148" s="27"/>
      <c r="I148" s="22"/>
      <c r="J148" s="213"/>
      <c r="K148" s="213"/>
      <c r="L148" s="213"/>
      <c r="M148" s="213"/>
      <c r="N148" s="213" t="s">
        <v>263</v>
      </c>
      <c r="O148" s="45"/>
      <c r="P148" s="29"/>
      <c r="Q148" s="29"/>
      <c r="R148" s="29"/>
      <c r="S148" s="29"/>
      <c r="T148" s="29"/>
      <c r="U148" s="57"/>
      <c r="V148" s="54">
        <v>1</v>
      </c>
      <c r="W148" s="103">
        <v>136</v>
      </c>
      <c r="X148" s="50"/>
      <c r="Y148" s="212"/>
      <c r="Z148" s="212"/>
      <c r="AA148" s="212"/>
      <c r="AB148" s="212"/>
    </row>
    <row r="149" spans="1:28" s="31" customFormat="1" x14ac:dyDescent="0.25">
      <c r="A149" s="46"/>
      <c r="B149" s="22"/>
      <c r="C149" s="210" t="s">
        <v>1139</v>
      </c>
      <c r="D149" s="211" t="s">
        <v>1315</v>
      </c>
      <c r="E149" s="22"/>
      <c r="F149" s="27"/>
      <c r="G149" s="27"/>
      <c r="H149" s="27"/>
      <c r="I149" s="22"/>
      <c r="J149" s="213"/>
      <c r="K149" s="213"/>
      <c r="L149" s="213" t="s">
        <v>280</v>
      </c>
      <c r="M149" s="213"/>
      <c r="N149" s="213"/>
      <c r="O149" s="45"/>
      <c r="P149" s="29"/>
      <c r="Q149" s="29"/>
      <c r="R149" s="29"/>
      <c r="S149" s="29"/>
      <c r="T149" s="29"/>
      <c r="U149" s="57"/>
      <c r="V149" s="54">
        <v>1</v>
      </c>
      <c r="W149" s="103">
        <v>137</v>
      </c>
      <c r="X149" s="50"/>
      <c r="Y149" s="212"/>
      <c r="Z149" s="212"/>
      <c r="AA149" s="212"/>
      <c r="AB149" s="212"/>
    </row>
    <row r="150" spans="1:28" s="31" customFormat="1" x14ac:dyDescent="0.25">
      <c r="A150" s="51"/>
      <c r="B150" s="22"/>
      <c r="C150" s="210" t="s">
        <v>1140</v>
      </c>
      <c r="D150" s="211" t="s">
        <v>1316</v>
      </c>
      <c r="E150" s="22"/>
      <c r="F150" s="27"/>
      <c r="G150" s="27"/>
      <c r="H150" s="27"/>
      <c r="I150" s="22"/>
      <c r="J150" s="213"/>
      <c r="K150" s="213"/>
      <c r="L150" s="213" t="s">
        <v>280</v>
      </c>
      <c r="M150" s="213"/>
      <c r="N150" s="213"/>
      <c r="O150" s="45"/>
      <c r="P150" s="29"/>
      <c r="Q150" s="29"/>
      <c r="R150" s="29"/>
      <c r="S150" s="29"/>
      <c r="T150" s="29"/>
      <c r="U150" s="57"/>
      <c r="V150" s="54">
        <v>1</v>
      </c>
      <c r="W150" s="103">
        <v>138</v>
      </c>
      <c r="X150" s="50"/>
      <c r="Y150" s="212"/>
      <c r="Z150" s="212"/>
      <c r="AA150" s="212"/>
      <c r="AB150" s="212"/>
    </row>
    <row r="151" spans="1:28" s="31" customFormat="1" x14ac:dyDescent="0.25">
      <c r="A151" s="46"/>
      <c r="B151" s="22"/>
      <c r="C151" s="210" t="s">
        <v>1141</v>
      </c>
      <c r="D151" s="211" t="s">
        <v>1317</v>
      </c>
      <c r="E151" s="22"/>
      <c r="F151" s="63"/>
      <c r="G151" s="64"/>
      <c r="H151" s="49"/>
      <c r="I151" s="22"/>
      <c r="J151" s="214"/>
      <c r="K151" s="214"/>
      <c r="L151" s="213" t="s">
        <v>280</v>
      </c>
      <c r="M151" s="214"/>
      <c r="N151" s="214"/>
      <c r="O151" s="45"/>
      <c r="P151" s="29"/>
      <c r="Q151" s="29"/>
      <c r="R151" s="29"/>
      <c r="S151" s="29"/>
      <c r="T151" s="29"/>
      <c r="U151" s="57"/>
      <c r="V151" s="54">
        <v>1</v>
      </c>
      <c r="W151" s="103">
        <v>139</v>
      </c>
      <c r="X151" s="50"/>
      <c r="Y151" s="212"/>
      <c r="Z151" s="212"/>
      <c r="AA151" s="212"/>
      <c r="AB151" s="212"/>
    </row>
    <row r="152" spans="1:28" s="31" customFormat="1" x14ac:dyDescent="0.25">
      <c r="A152" s="51"/>
      <c r="B152" s="22"/>
      <c r="C152" s="210" t="s">
        <v>1142</v>
      </c>
      <c r="D152" s="211" t="s">
        <v>1318</v>
      </c>
      <c r="E152" s="22"/>
      <c r="F152" s="27"/>
      <c r="G152" s="27"/>
      <c r="H152" s="27"/>
      <c r="I152" s="22"/>
      <c r="J152" s="213"/>
      <c r="K152" s="213"/>
      <c r="L152" s="213" t="s">
        <v>280</v>
      </c>
      <c r="M152" s="213"/>
      <c r="N152" s="213"/>
      <c r="O152" s="45"/>
      <c r="P152" s="29"/>
      <c r="Q152" s="29"/>
      <c r="R152" s="29"/>
      <c r="S152" s="29"/>
      <c r="T152" s="29"/>
      <c r="U152" s="57"/>
      <c r="V152" s="54">
        <v>1</v>
      </c>
      <c r="W152" s="103">
        <v>140</v>
      </c>
      <c r="X152" s="50"/>
      <c r="Y152" s="212"/>
      <c r="Z152" s="212"/>
      <c r="AA152" s="212"/>
      <c r="AB152" s="212"/>
    </row>
    <row r="153" spans="1:28" s="31" customFormat="1" x14ac:dyDescent="0.25">
      <c r="A153" s="46"/>
      <c r="B153" s="22"/>
      <c r="C153" s="210" t="s">
        <v>1143</v>
      </c>
      <c r="D153" s="211" t="s">
        <v>1319</v>
      </c>
      <c r="E153" s="22"/>
      <c r="F153" s="27"/>
      <c r="G153" s="27"/>
      <c r="H153" s="27"/>
      <c r="I153" s="22"/>
      <c r="J153" s="213"/>
      <c r="K153" s="213"/>
      <c r="L153" s="213" t="s">
        <v>280</v>
      </c>
      <c r="M153" s="213"/>
      <c r="N153" s="213"/>
      <c r="O153" s="45"/>
      <c r="P153" s="29"/>
      <c r="Q153" s="29"/>
      <c r="R153" s="29"/>
      <c r="S153" s="29"/>
      <c r="T153" s="29"/>
      <c r="U153" s="57"/>
      <c r="V153" s="54">
        <v>1</v>
      </c>
      <c r="W153" s="103">
        <v>141</v>
      </c>
      <c r="X153" s="50"/>
      <c r="Y153" s="212"/>
      <c r="Z153" s="212"/>
      <c r="AA153" s="212"/>
      <c r="AB153" s="212"/>
    </row>
    <row r="154" spans="1:28" s="31" customFormat="1" x14ac:dyDescent="0.25">
      <c r="A154" s="51"/>
      <c r="B154" s="22"/>
      <c r="C154" s="210" t="s">
        <v>1144</v>
      </c>
      <c r="D154" s="211" t="s">
        <v>1320</v>
      </c>
      <c r="E154" s="22"/>
      <c r="F154" s="63"/>
      <c r="G154" s="64"/>
      <c r="H154" s="49"/>
      <c r="I154" s="22"/>
      <c r="J154" s="214"/>
      <c r="K154" s="214"/>
      <c r="L154" s="213" t="s">
        <v>280</v>
      </c>
      <c r="M154" s="214"/>
      <c r="N154" s="214"/>
      <c r="O154" s="45"/>
      <c r="P154" s="29"/>
      <c r="Q154" s="29"/>
      <c r="R154" s="29"/>
      <c r="S154" s="29"/>
      <c r="T154" s="29"/>
      <c r="U154" s="57"/>
      <c r="V154" s="54">
        <v>1</v>
      </c>
      <c r="W154" s="103">
        <v>142</v>
      </c>
      <c r="X154" s="50"/>
      <c r="Y154" s="212"/>
      <c r="Z154" s="212"/>
      <c r="AA154" s="212"/>
      <c r="AB154" s="212"/>
    </row>
    <row r="155" spans="1:28" s="31" customFormat="1" x14ac:dyDescent="0.25">
      <c r="A155" s="46"/>
      <c r="B155" s="22"/>
      <c r="C155" s="210" t="s">
        <v>1145</v>
      </c>
      <c r="D155" s="211" t="s">
        <v>1321</v>
      </c>
      <c r="E155" s="22"/>
      <c r="F155" s="27"/>
      <c r="G155" s="27"/>
      <c r="H155" s="27"/>
      <c r="I155" s="22"/>
      <c r="J155" s="213"/>
      <c r="K155" s="213"/>
      <c r="L155" s="213" t="s">
        <v>280</v>
      </c>
      <c r="M155" s="213"/>
      <c r="N155" s="213"/>
      <c r="O155" s="45"/>
      <c r="P155" s="29"/>
      <c r="Q155" s="29"/>
      <c r="R155" s="29"/>
      <c r="S155" s="29"/>
      <c r="T155" s="29"/>
      <c r="U155" s="57"/>
      <c r="V155" s="54">
        <v>1</v>
      </c>
      <c r="W155" s="103">
        <v>143</v>
      </c>
      <c r="X155" s="50"/>
      <c r="Y155" s="212"/>
      <c r="Z155" s="212"/>
      <c r="AA155" s="212"/>
      <c r="AB155" s="212"/>
    </row>
    <row r="156" spans="1:28" s="31" customFormat="1" x14ac:dyDescent="0.25">
      <c r="A156" s="51"/>
      <c r="B156" s="22"/>
      <c r="C156" s="210" t="s">
        <v>1146</v>
      </c>
      <c r="D156" s="211" t="s">
        <v>1322</v>
      </c>
      <c r="E156" s="22"/>
      <c r="F156" s="27"/>
      <c r="G156" s="27"/>
      <c r="H156" s="27"/>
      <c r="I156" s="22"/>
      <c r="J156" s="213" t="s">
        <v>254</v>
      </c>
      <c r="K156" s="213"/>
      <c r="L156" s="213"/>
      <c r="M156" s="213"/>
      <c r="N156" s="213"/>
      <c r="O156" s="45"/>
      <c r="P156" s="29"/>
      <c r="Q156" s="29"/>
      <c r="R156" s="29"/>
      <c r="S156" s="29"/>
      <c r="T156" s="29"/>
      <c r="U156" s="57"/>
      <c r="V156" s="54">
        <v>1</v>
      </c>
      <c r="W156" s="103">
        <v>144</v>
      </c>
      <c r="X156" s="50"/>
      <c r="Y156" s="212"/>
      <c r="Z156" s="212"/>
      <c r="AA156" s="212"/>
      <c r="AB156" s="212"/>
    </row>
    <row r="157" spans="1:28" s="31" customFormat="1" x14ac:dyDescent="0.25">
      <c r="A157" s="46"/>
      <c r="B157" s="22"/>
      <c r="C157" s="210" t="s">
        <v>424</v>
      </c>
      <c r="D157" s="211" t="s">
        <v>454</v>
      </c>
      <c r="E157" s="22"/>
      <c r="F157" s="27"/>
      <c r="G157" s="27"/>
      <c r="H157" s="27"/>
      <c r="I157" s="22"/>
      <c r="J157" s="213" t="s">
        <v>254</v>
      </c>
      <c r="K157" s="213"/>
      <c r="L157" s="213"/>
      <c r="M157" s="213"/>
      <c r="N157" s="213"/>
      <c r="O157" s="45"/>
      <c r="P157" s="29"/>
      <c r="Q157" s="29"/>
      <c r="R157" s="29"/>
      <c r="S157" s="29"/>
      <c r="T157" s="29"/>
      <c r="U157" s="57"/>
      <c r="V157" s="54">
        <v>1</v>
      </c>
      <c r="W157" s="103">
        <v>145</v>
      </c>
      <c r="X157" s="50"/>
      <c r="Y157" s="212"/>
      <c r="Z157" s="212"/>
      <c r="AA157" s="212"/>
      <c r="AB157" s="212"/>
    </row>
    <row r="158" spans="1:28" s="31" customFormat="1" x14ac:dyDescent="0.25">
      <c r="A158" s="51"/>
      <c r="B158" s="22"/>
      <c r="C158" s="210" t="s">
        <v>425</v>
      </c>
      <c r="D158" s="211" t="s">
        <v>1323</v>
      </c>
      <c r="E158" s="22"/>
      <c r="F158" s="27"/>
      <c r="G158" s="27"/>
      <c r="H158" s="27"/>
      <c r="I158" s="22"/>
      <c r="J158" s="213" t="s">
        <v>254</v>
      </c>
      <c r="K158" s="213"/>
      <c r="L158" s="213"/>
      <c r="M158" s="213"/>
      <c r="N158" s="213"/>
      <c r="O158" s="45"/>
      <c r="P158" s="29"/>
      <c r="Q158" s="29"/>
      <c r="R158" s="29"/>
      <c r="S158" s="29"/>
      <c r="T158" s="29"/>
      <c r="U158" s="57"/>
      <c r="V158" s="54">
        <v>1</v>
      </c>
      <c r="W158" s="103">
        <v>146</v>
      </c>
      <c r="X158" s="50"/>
      <c r="Y158" s="212"/>
      <c r="Z158" s="212"/>
      <c r="AA158" s="212"/>
      <c r="AB158" s="212"/>
    </row>
    <row r="159" spans="1:28" s="31" customFormat="1" x14ac:dyDescent="0.25">
      <c r="A159" s="46"/>
      <c r="B159" s="22"/>
      <c r="C159" s="210" t="s">
        <v>426</v>
      </c>
      <c r="D159" s="211" t="s">
        <v>455</v>
      </c>
      <c r="E159" s="22"/>
      <c r="F159" s="27"/>
      <c r="G159" s="27"/>
      <c r="H159" s="27"/>
      <c r="I159" s="22"/>
      <c r="J159" s="213" t="s">
        <v>254</v>
      </c>
      <c r="K159" s="213"/>
      <c r="L159" s="213" t="s">
        <v>280</v>
      </c>
      <c r="M159" s="213"/>
      <c r="N159" s="213"/>
      <c r="O159" s="45"/>
      <c r="P159" s="29"/>
      <c r="Q159" s="29"/>
      <c r="R159" s="29"/>
      <c r="S159" s="29"/>
      <c r="T159" s="29"/>
      <c r="U159" s="57"/>
      <c r="V159" s="54">
        <v>1</v>
      </c>
      <c r="W159" s="103">
        <v>147</v>
      </c>
      <c r="X159" s="50"/>
      <c r="Y159" s="212"/>
      <c r="Z159" s="212"/>
      <c r="AA159" s="212"/>
      <c r="AB159" s="212"/>
    </row>
    <row r="160" spans="1:28" s="31" customFormat="1" x14ac:dyDescent="0.25">
      <c r="A160" s="51"/>
      <c r="B160" s="22"/>
      <c r="C160" s="210" t="s">
        <v>1147</v>
      </c>
      <c r="D160" s="211" t="s">
        <v>1324</v>
      </c>
      <c r="E160" s="22"/>
      <c r="F160" s="27"/>
      <c r="G160" s="27"/>
      <c r="H160" s="27"/>
      <c r="I160" s="22"/>
      <c r="J160" s="213"/>
      <c r="K160" s="213"/>
      <c r="L160" s="213" t="s">
        <v>280</v>
      </c>
      <c r="M160" s="213"/>
      <c r="N160" s="213"/>
      <c r="O160" s="45"/>
      <c r="P160" s="29"/>
      <c r="Q160" s="29"/>
      <c r="R160" s="29"/>
      <c r="S160" s="29"/>
      <c r="T160" s="29"/>
      <c r="U160" s="57"/>
      <c r="V160" s="54">
        <v>1</v>
      </c>
      <c r="W160" s="103">
        <v>148</v>
      </c>
      <c r="X160" s="50"/>
      <c r="Y160" s="212"/>
      <c r="Z160" s="212"/>
      <c r="AA160" s="212"/>
      <c r="AB160" s="212"/>
    </row>
    <row r="161" spans="1:28" s="31" customFormat="1" x14ac:dyDescent="0.25">
      <c r="A161" s="46"/>
      <c r="B161" s="22"/>
      <c r="C161" s="210" t="s">
        <v>1148</v>
      </c>
      <c r="D161" s="211" t="s">
        <v>1377</v>
      </c>
      <c r="E161" s="22"/>
      <c r="F161" s="27"/>
      <c r="G161" s="27"/>
      <c r="H161" s="27"/>
      <c r="I161" s="22"/>
      <c r="J161" s="213"/>
      <c r="K161" s="213"/>
      <c r="L161" s="213" t="s">
        <v>280</v>
      </c>
      <c r="M161" s="213"/>
      <c r="N161" s="213"/>
      <c r="O161" s="45"/>
      <c r="P161" s="29"/>
      <c r="Q161" s="29"/>
      <c r="R161" s="29"/>
      <c r="S161" s="29"/>
      <c r="T161" s="29"/>
      <c r="U161" s="57"/>
      <c r="V161" s="54">
        <v>1</v>
      </c>
      <c r="W161" s="103">
        <v>149</v>
      </c>
      <c r="X161" s="50"/>
      <c r="Y161" s="212"/>
      <c r="Z161" s="212"/>
      <c r="AA161" s="212"/>
      <c r="AB161" s="212"/>
    </row>
    <row r="162" spans="1:28" s="31" customFormat="1" x14ac:dyDescent="0.25">
      <c r="A162" s="51"/>
      <c r="B162" s="22"/>
      <c r="C162" s="210" t="s">
        <v>1149</v>
      </c>
      <c r="D162" s="211" t="s">
        <v>1378</v>
      </c>
      <c r="E162" s="22"/>
      <c r="F162" s="27"/>
      <c r="G162" s="27"/>
      <c r="H162" s="27"/>
      <c r="I162" s="22"/>
      <c r="J162" s="213"/>
      <c r="K162" s="213"/>
      <c r="L162" s="213" t="s">
        <v>280</v>
      </c>
      <c r="M162" s="213"/>
      <c r="N162" s="213"/>
      <c r="O162" s="45"/>
      <c r="P162" s="29"/>
      <c r="Q162" s="29"/>
      <c r="R162" s="29"/>
      <c r="S162" s="29"/>
      <c r="T162" s="29"/>
      <c r="U162" s="57"/>
      <c r="V162" s="54">
        <v>1</v>
      </c>
      <c r="W162" s="103">
        <v>150</v>
      </c>
      <c r="X162" s="50"/>
      <c r="Y162" s="212"/>
      <c r="Z162" s="212"/>
      <c r="AA162" s="212"/>
      <c r="AB162" s="212"/>
    </row>
    <row r="163" spans="1:28" s="31" customFormat="1" x14ac:dyDescent="0.25">
      <c r="A163" s="51"/>
      <c r="B163" s="22"/>
      <c r="C163" s="210" t="s">
        <v>428</v>
      </c>
      <c r="D163" s="211" t="s">
        <v>1423</v>
      </c>
      <c r="E163" s="22"/>
      <c r="F163" s="27"/>
      <c r="G163" s="27"/>
      <c r="H163" s="27"/>
      <c r="I163" s="22"/>
      <c r="J163" s="213" t="s">
        <v>254</v>
      </c>
      <c r="K163" s="213"/>
      <c r="L163" s="213"/>
      <c r="M163" s="213"/>
      <c r="N163" s="213"/>
      <c r="O163" s="45"/>
      <c r="P163" s="29"/>
      <c r="Q163" s="29"/>
      <c r="R163" s="29"/>
      <c r="S163" s="29"/>
      <c r="T163" s="29"/>
      <c r="U163" s="57"/>
      <c r="V163" s="54">
        <v>1</v>
      </c>
      <c r="W163" s="103">
        <v>151</v>
      </c>
      <c r="X163" s="50"/>
      <c r="Y163" s="212"/>
      <c r="Z163" s="212"/>
      <c r="AA163" s="212"/>
      <c r="AB163" s="212"/>
    </row>
    <row r="164" spans="1:28" s="31" customFormat="1" x14ac:dyDescent="0.25">
      <c r="A164" s="51"/>
      <c r="B164" s="22"/>
      <c r="C164" s="210" t="s">
        <v>429</v>
      </c>
      <c r="D164" s="211" t="s">
        <v>1424</v>
      </c>
      <c r="E164" s="22"/>
      <c r="F164" s="27"/>
      <c r="G164" s="27"/>
      <c r="H164" s="27"/>
      <c r="I164" s="22"/>
      <c r="J164" s="213" t="s">
        <v>254</v>
      </c>
      <c r="K164" s="213"/>
      <c r="L164" s="213"/>
      <c r="M164" s="213"/>
      <c r="N164" s="213"/>
      <c r="O164" s="45"/>
      <c r="P164" s="29"/>
      <c r="Q164" s="29"/>
      <c r="R164" s="29"/>
      <c r="S164" s="29"/>
      <c r="T164" s="29"/>
      <c r="U164" s="57"/>
      <c r="V164" s="54">
        <v>1</v>
      </c>
      <c r="W164" s="103">
        <v>152</v>
      </c>
      <c r="X164" s="50"/>
      <c r="Y164" s="212"/>
      <c r="Z164" s="212"/>
      <c r="AA164" s="212"/>
      <c r="AB164" s="212"/>
    </row>
    <row r="165" spans="1:28" s="31" customFormat="1" x14ac:dyDescent="0.25">
      <c r="A165" s="46"/>
      <c r="B165" s="22"/>
      <c r="C165" s="210" t="s">
        <v>427</v>
      </c>
      <c r="D165" s="211" t="s">
        <v>456</v>
      </c>
      <c r="E165" s="22"/>
      <c r="F165" s="27"/>
      <c r="G165" s="27"/>
      <c r="H165" s="27"/>
      <c r="I165" s="22"/>
      <c r="J165" s="213" t="s">
        <v>254</v>
      </c>
      <c r="K165" s="213"/>
      <c r="L165" s="213"/>
      <c r="M165" s="213"/>
      <c r="N165" s="213"/>
      <c r="O165" s="45"/>
      <c r="P165" s="29"/>
      <c r="Q165" s="57"/>
      <c r="R165" s="57"/>
      <c r="S165" s="29"/>
      <c r="T165" s="29"/>
      <c r="U165" s="57"/>
      <c r="V165" s="54">
        <v>1</v>
      </c>
      <c r="W165" s="103">
        <v>153</v>
      </c>
      <c r="X165" s="50"/>
      <c r="Y165" s="212"/>
      <c r="Z165" s="212"/>
      <c r="AA165" s="212"/>
      <c r="AB165" s="212"/>
    </row>
    <row r="166" spans="1:28" s="31" customFormat="1" x14ac:dyDescent="0.25">
      <c r="A166" s="51"/>
      <c r="B166" s="22"/>
      <c r="C166" s="210" t="s">
        <v>1150</v>
      </c>
      <c r="D166" s="211" t="s">
        <v>1379</v>
      </c>
      <c r="E166" s="22"/>
      <c r="F166" s="27"/>
      <c r="G166" s="27"/>
      <c r="H166" s="27"/>
      <c r="I166" s="22"/>
      <c r="J166" s="213"/>
      <c r="K166" s="213"/>
      <c r="L166" s="213" t="s">
        <v>280</v>
      </c>
      <c r="M166" s="213"/>
      <c r="N166" s="213"/>
      <c r="O166" s="45"/>
      <c r="P166" s="29"/>
      <c r="Q166" s="29"/>
      <c r="R166" s="29"/>
      <c r="S166" s="29"/>
      <c r="T166" s="29"/>
      <c r="U166" s="57"/>
      <c r="V166" s="54">
        <v>1</v>
      </c>
      <c r="W166" s="103">
        <v>154</v>
      </c>
      <c r="X166" s="50"/>
      <c r="Y166" s="212"/>
      <c r="Z166" s="212"/>
      <c r="AA166" s="212"/>
      <c r="AB166" s="212"/>
    </row>
    <row r="167" spans="1:28" s="31" customFormat="1" x14ac:dyDescent="0.25">
      <c r="A167" s="52"/>
      <c r="B167" s="52"/>
      <c r="C167" s="205"/>
      <c r="D167" s="206"/>
      <c r="E167" s="3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34"/>
      <c r="Q167" s="34"/>
      <c r="R167" s="34"/>
      <c r="S167" s="34"/>
      <c r="T167" s="34"/>
      <c r="U167" s="65"/>
      <c r="V167" s="54"/>
      <c r="W167" s="78"/>
      <c r="X167" s="50"/>
      <c r="Y167" s="52"/>
    </row>
    <row r="168" spans="1:28" s="31" customFormat="1" x14ac:dyDescent="0.25">
      <c r="A168" s="52"/>
      <c r="B168" s="52"/>
      <c r="C168" s="205"/>
      <c r="D168" s="206"/>
      <c r="E168" s="3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34"/>
      <c r="Q168" s="34"/>
      <c r="R168" s="34"/>
      <c r="S168" s="34"/>
      <c r="T168" s="34"/>
      <c r="U168" s="65"/>
      <c r="V168" s="54"/>
      <c r="W168" s="78"/>
      <c r="X168" s="50"/>
      <c r="Y168" s="52"/>
    </row>
    <row r="169" spans="1:28" s="31" customFormat="1" x14ac:dyDescent="0.25">
      <c r="A169" s="52"/>
      <c r="B169" s="52"/>
      <c r="C169" s="205"/>
      <c r="D169" s="206"/>
      <c r="E169" s="3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34"/>
      <c r="Q169" s="34"/>
      <c r="R169" s="34"/>
      <c r="S169" s="34"/>
      <c r="T169" s="34"/>
      <c r="U169" s="65"/>
      <c r="V169" s="54"/>
      <c r="W169" s="78"/>
      <c r="X169" s="50"/>
      <c r="Y169" s="52"/>
    </row>
    <row r="170" spans="1:28" s="31" customFormat="1" x14ac:dyDescent="0.25">
      <c r="A170" s="52"/>
      <c r="B170" s="52"/>
      <c r="C170" s="205"/>
      <c r="D170" s="206"/>
      <c r="E170" s="3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34"/>
      <c r="Q170" s="34"/>
      <c r="R170" s="34"/>
      <c r="S170" s="34"/>
      <c r="T170" s="34"/>
      <c r="U170" s="65"/>
      <c r="V170" s="54"/>
      <c r="W170" s="78"/>
      <c r="X170" s="50"/>
      <c r="Y170" s="52"/>
    </row>
    <row r="171" spans="1:28" s="31" customFormat="1" x14ac:dyDescent="0.25">
      <c r="A171" s="52"/>
      <c r="B171" s="52"/>
      <c r="C171" s="205"/>
      <c r="D171" s="206"/>
      <c r="E171" s="3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34"/>
      <c r="Q171" s="34"/>
      <c r="R171" s="34"/>
      <c r="S171" s="34"/>
      <c r="T171" s="34"/>
      <c r="U171" s="65"/>
      <c r="V171" s="54"/>
      <c r="W171" s="78"/>
      <c r="X171" s="50"/>
      <c r="Y171" s="52"/>
    </row>
    <row r="172" spans="1:28" s="31" customFormat="1" x14ac:dyDescent="0.25">
      <c r="A172" s="52"/>
      <c r="B172" s="52"/>
      <c r="C172" s="205"/>
      <c r="D172" s="206"/>
      <c r="E172" s="34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34"/>
      <c r="Q172" s="34"/>
      <c r="R172" s="34"/>
      <c r="S172" s="34"/>
      <c r="T172" s="34"/>
      <c r="U172" s="65"/>
      <c r="V172" s="54"/>
      <c r="W172" s="78"/>
      <c r="X172" s="50"/>
      <c r="Y172" s="52"/>
    </row>
    <row r="173" spans="1:28" s="31" customFormat="1" x14ac:dyDescent="0.25">
      <c r="A173" s="52"/>
      <c r="B173" s="52"/>
      <c r="C173" s="205"/>
      <c r="D173" s="206"/>
      <c r="E173" s="3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34"/>
      <c r="Q173" s="34"/>
      <c r="R173" s="34"/>
      <c r="S173" s="34"/>
      <c r="T173" s="34"/>
      <c r="U173" s="65"/>
      <c r="V173" s="54"/>
      <c r="W173" s="78"/>
      <c r="X173" s="50"/>
      <c r="Y173" s="52"/>
    </row>
    <row r="174" spans="1:28" s="31" customFormat="1" x14ac:dyDescent="0.25">
      <c r="A174" s="52"/>
      <c r="B174" s="52"/>
      <c r="C174" s="205"/>
      <c r="D174" s="206"/>
      <c r="E174" s="3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34"/>
      <c r="Q174" s="34"/>
      <c r="R174" s="34"/>
      <c r="S174" s="34"/>
      <c r="T174" s="34"/>
      <c r="U174" s="65"/>
      <c r="V174" s="54"/>
      <c r="W174" s="78"/>
      <c r="X174" s="50"/>
      <c r="Y174" s="52"/>
    </row>
    <row r="175" spans="1:28" s="31" customFormat="1" x14ac:dyDescent="0.25">
      <c r="A175" s="52"/>
      <c r="B175" s="52"/>
      <c r="C175" s="205"/>
      <c r="D175" s="206"/>
      <c r="E175" s="3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34"/>
      <c r="Q175" s="34"/>
      <c r="R175" s="34"/>
      <c r="S175" s="34"/>
      <c r="T175" s="34"/>
      <c r="U175" s="65"/>
      <c r="V175" s="54"/>
      <c r="W175" s="78"/>
      <c r="X175" s="50"/>
      <c r="Y175" s="52"/>
    </row>
    <row r="176" spans="1:28" s="31" customFormat="1" x14ac:dyDescent="0.25">
      <c r="A176" s="52"/>
      <c r="B176" s="52"/>
      <c r="C176" s="205"/>
      <c r="D176" s="206"/>
      <c r="E176" s="34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34"/>
      <c r="Q176" s="34"/>
      <c r="R176" s="34"/>
      <c r="S176" s="34"/>
      <c r="T176" s="34"/>
      <c r="U176" s="65"/>
      <c r="V176" s="54"/>
      <c r="W176" s="78"/>
      <c r="X176" s="50"/>
      <c r="Y176" s="52"/>
    </row>
    <row r="177" spans="1:25" s="31" customFormat="1" x14ac:dyDescent="0.25">
      <c r="A177" s="52"/>
      <c r="B177" s="52"/>
      <c r="C177" s="205"/>
      <c r="D177" s="206"/>
      <c r="E177" s="3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34"/>
      <c r="Q177" s="65"/>
      <c r="R177" s="65"/>
      <c r="S177" s="34"/>
      <c r="T177" s="34"/>
      <c r="U177" s="65"/>
      <c r="V177" s="54"/>
      <c r="W177" s="78"/>
      <c r="X177" s="50"/>
      <c r="Y177" s="52"/>
    </row>
    <row r="178" spans="1:25" s="31" customFormat="1" x14ac:dyDescent="0.25">
      <c r="A178" s="52"/>
      <c r="B178" s="52"/>
      <c r="C178" s="205"/>
      <c r="D178" s="206"/>
      <c r="E178" s="3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34"/>
      <c r="Q178" s="34"/>
      <c r="R178" s="34"/>
      <c r="S178" s="34"/>
      <c r="T178" s="34"/>
      <c r="U178" s="65"/>
      <c r="V178" s="54"/>
      <c r="W178" s="78"/>
      <c r="X178" s="50"/>
      <c r="Y178" s="52"/>
    </row>
    <row r="179" spans="1:25" s="31" customFormat="1" x14ac:dyDescent="0.25">
      <c r="A179" s="52"/>
      <c r="B179" s="52"/>
      <c r="C179" s="205"/>
      <c r="D179" s="206"/>
      <c r="E179" s="34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34"/>
      <c r="Q179" s="34"/>
      <c r="R179" s="34"/>
      <c r="S179" s="34"/>
      <c r="T179" s="34"/>
      <c r="U179" s="65"/>
      <c r="V179" s="54"/>
      <c r="W179" s="78"/>
      <c r="X179" s="50"/>
      <c r="Y179" s="52"/>
    </row>
    <row r="180" spans="1:25" s="31" customFormat="1" x14ac:dyDescent="0.25">
      <c r="A180" s="52"/>
      <c r="B180" s="52"/>
      <c r="C180" s="207"/>
      <c r="D180" s="206"/>
      <c r="E180" s="34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34"/>
      <c r="Q180" s="34"/>
      <c r="R180" s="34"/>
      <c r="S180" s="34"/>
      <c r="T180" s="34"/>
      <c r="U180" s="65"/>
      <c r="V180" s="54"/>
      <c r="W180" s="80"/>
      <c r="X180" s="50"/>
      <c r="Y180" s="52"/>
    </row>
    <row r="181" spans="1:25" s="31" customFormat="1" x14ac:dyDescent="0.25">
      <c r="A181" s="52"/>
      <c r="B181" s="52"/>
      <c r="C181" s="205"/>
      <c r="D181" s="206"/>
      <c r="E181" s="3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34"/>
      <c r="Q181" s="34"/>
      <c r="R181" s="34"/>
      <c r="S181" s="34"/>
      <c r="T181" s="34"/>
      <c r="U181" s="65"/>
      <c r="V181" s="54"/>
      <c r="W181" s="78"/>
      <c r="X181" s="50"/>
      <c r="Y181" s="52"/>
    </row>
    <row r="182" spans="1:25" s="31" customFormat="1" x14ac:dyDescent="0.25">
      <c r="A182" s="52"/>
      <c r="B182" s="52"/>
      <c r="C182" s="205"/>
      <c r="D182" s="206"/>
      <c r="E182" s="34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34"/>
      <c r="Q182" s="34"/>
      <c r="R182" s="34"/>
      <c r="S182" s="34"/>
      <c r="T182" s="34"/>
      <c r="U182" s="65"/>
      <c r="V182" s="54"/>
      <c r="W182" s="78"/>
      <c r="X182" s="50"/>
      <c r="Y182" s="52"/>
    </row>
    <row r="183" spans="1:25" s="31" customFormat="1" x14ac:dyDescent="0.25">
      <c r="A183" s="52"/>
      <c r="B183" s="52"/>
      <c r="C183" s="205"/>
      <c r="D183" s="206"/>
      <c r="E183" s="3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34"/>
      <c r="Q183" s="34"/>
      <c r="R183" s="34"/>
      <c r="S183" s="34"/>
      <c r="T183" s="34"/>
      <c r="U183" s="65"/>
      <c r="V183" s="54"/>
      <c r="W183" s="78"/>
      <c r="X183" s="50"/>
      <c r="Y183" s="52"/>
    </row>
    <row r="184" spans="1:25" x14ac:dyDescent="0.25">
      <c r="C184" s="95"/>
      <c r="D184" s="111"/>
      <c r="E184" s="34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34"/>
      <c r="Q184" s="34"/>
      <c r="R184" s="34"/>
      <c r="S184" s="34"/>
      <c r="T184" s="21"/>
      <c r="U184" s="23"/>
      <c r="V184" s="12"/>
      <c r="W184" s="54"/>
    </row>
    <row r="185" spans="1:25" s="31" customFormat="1" x14ac:dyDescent="0.25">
      <c r="A185" s="50"/>
      <c r="B185" s="52"/>
      <c r="C185" s="95"/>
      <c r="D185" s="111"/>
      <c r="E185" s="3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34"/>
      <c r="Q185" s="34"/>
      <c r="R185" s="34"/>
      <c r="S185" s="34"/>
      <c r="T185" s="34"/>
      <c r="U185" s="65"/>
      <c r="V185" s="54"/>
      <c r="W185" s="54"/>
      <c r="X185" s="50"/>
      <c r="Y185" s="52"/>
    </row>
    <row r="186" spans="1:25" s="31" customFormat="1" ht="12.75" customHeight="1" x14ac:dyDescent="0.25">
      <c r="A186" s="50"/>
      <c r="B186" s="52"/>
      <c r="C186" s="208"/>
      <c r="D186" s="209"/>
      <c r="E186" s="50"/>
      <c r="F186" s="70"/>
      <c r="G186" s="71"/>
      <c r="H186" s="72"/>
      <c r="I186" s="72"/>
      <c r="J186" s="72"/>
      <c r="K186" s="72"/>
      <c r="L186" s="72"/>
      <c r="M186" s="72"/>
      <c r="N186" s="72"/>
      <c r="O186" s="66"/>
      <c r="P186" s="50"/>
      <c r="Q186" s="34"/>
      <c r="R186" s="34"/>
      <c r="S186" s="50"/>
      <c r="T186" s="50"/>
      <c r="U186" s="73"/>
      <c r="V186" s="34"/>
      <c r="W186" s="68"/>
      <c r="X186" s="50"/>
      <c r="Y186" s="52"/>
    </row>
    <row r="187" spans="1:25" s="31" customFormat="1" x14ac:dyDescent="0.25">
      <c r="A187" s="52"/>
      <c r="B187" s="52"/>
      <c r="C187" s="95"/>
      <c r="D187" s="111"/>
      <c r="E187" s="3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34"/>
      <c r="Q187" s="34"/>
      <c r="R187" s="34"/>
      <c r="S187" s="34"/>
      <c r="T187" s="34"/>
      <c r="U187" s="65"/>
      <c r="V187" s="54"/>
      <c r="W187" s="54"/>
      <c r="X187" s="50"/>
      <c r="Y187" s="52"/>
    </row>
    <row r="188" spans="1:25" s="31" customFormat="1" ht="12.75" customHeight="1" x14ac:dyDescent="0.25">
      <c r="A188" s="50"/>
      <c r="B188" s="52"/>
      <c r="C188" s="208"/>
      <c r="D188" s="209"/>
      <c r="E188" s="50"/>
      <c r="F188" s="70"/>
      <c r="G188" s="71"/>
      <c r="H188" s="72"/>
      <c r="I188" s="72"/>
      <c r="J188" s="72"/>
      <c r="K188" s="72"/>
      <c r="L188" s="72"/>
      <c r="M188" s="72"/>
      <c r="N188" s="72"/>
      <c r="O188" s="66"/>
      <c r="P188" s="50"/>
      <c r="Q188" s="34"/>
      <c r="R188" s="34"/>
      <c r="S188" s="50"/>
      <c r="T188" s="50"/>
      <c r="U188" s="73"/>
      <c r="V188" s="54"/>
      <c r="W188" s="68"/>
      <c r="X188" s="50"/>
      <c r="Y188" s="52"/>
    </row>
    <row r="189" spans="1:25" s="31" customFormat="1" x14ac:dyDescent="0.25">
      <c r="A189" s="52"/>
      <c r="B189" s="52"/>
      <c r="C189" s="95"/>
      <c r="D189" s="111"/>
      <c r="E189" s="34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34"/>
      <c r="Q189" s="34"/>
      <c r="R189" s="34"/>
      <c r="S189" s="34"/>
      <c r="T189" s="34"/>
      <c r="U189" s="65"/>
      <c r="V189" s="54"/>
      <c r="W189" s="54"/>
      <c r="X189" s="50"/>
      <c r="Y189" s="52"/>
    </row>
    <row r="190" spans="1:25" s="31" customFormat="1" x14ac:dyDescent="0.25">
      <c r="A190" s="50"/>
      <c r="B190" s="52"/>
      <c r="C190" s="208"/>
      <c r="D190" s="209"/>
      <c r="E190" s="50"/>
      <c r="F190" s="70"/>
      <c r="G190" s="71"/>
      <c r="H190" s="72"/>
      <c r="I190" s="72"/>
      <c r="J190" s="72"/>
      <c r="K190" s="72"/>
      <c r="L190" s="72"/>
      <c r="M190" s="72"/>
      <c r="N190" s="72"/>
      <c r="O190" s="66"/>
      <c r="P190" s="50"/>
      <c r="Q190" s="34"/>
      <c r="R190" s="34"/>
      <c r="S190" s="50"/>
      <c r="T190" s="50"/>
      <c r="U190" s="73"/>
      <c r="V190" s="54"/>
      <c r="W190" s="68"/>
      <c r="X190" s="50"/>
      <c r="Y190" s="52"/>
    </row>
    <row r="191" spans="1:25" s="31" customFormat="1" x14ac:dyDescent="0.25">
      <c r="A191" s="52"/>
      <c r="B191" s="52"/>
      <c r="C191" s="95"/>
      <c r="D191" s="111"/>
      <c r="E191" s="3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34"/>
      <c r="Q191" s="34"/>
      <c r="R191" s="34"/>
      <c r="S191" s="34"/>
      <c r="T191" s="34"/>
      <c r="U191" s="65"/>
      <c r="V191" s="54"/>
      <c r="W191" s="54"/>
      <c r="X191" s="50"/>
      <c r="Y191" s="52"/>
    </row>
    <row r="192" spans="1:25" s="31" customFormat="1" x14ac:dyDescent="0.25">
      <c r="A192" s="50"/>
      <c r="B192" s="52"/>
      <c r="C192" s="208"/>
      <c r="D192" s="209"/>
      <c r="E192" s="50"/>
      <c r="F192" s="70"/>
      <c r="G192" s="71"/>
      <c r="H192" s="72"/>
      <c r="I192" s="72"/>
      <c r="J192" s="72"/>
      <c r="K192" s="72"/>
      <c r="L192" s="72"/>
      <c r="M192" s="72"/>
      <c r="N192" s="72"/>
      <c r="O192" s="66"/>
      <c r="P192" s="50"/>
      <c r="Q192" s="34"/>
      <c r="R192" s="34"/>
      <c r="S192" s="50"/>
      <c r="T192" s="50"/>
      <c r="U192" s="73"/>
      <c r="V192" s="54"/>
      <c r="W192" s="68"/>
      <c r="X192" s="50"/>
      <c r="Y192" s="52"/>
    </row>
    <row r="193" spans="1:25" s="31" customFormat="1" x14ac:dyDescent="0.25">
      <c r="A193" s="52"/>
      <c r="B193" s="52"/>
      <c r="C193" s="95"/>
      <c r="D193" s="111"/>
      <c r="E193" s="3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34"/>
      <c r="Q193" s="34"/>
      <c r="R193" s="34"/>
      <c r="S193" s="34"/>
      <c r="T193" s="34"/>
      <c r="U193" s="65"/>
      <c r="V193" s="54"/>
      <c r="W193" s="54"/>
      <c r="X193" s="50"/>
      <c r="Y193" s="52"/>
    </row>
    <row r="194" spans="1:25" s="31" customFormat="1" x14ac:dyDescent="0.25">
      <c r="A194" s="52"/>
      <c r="B194" s="52"/>
      <c r="C194" s="208"/>
      <c r="D194" s="209"/>
      <c r="E194" s="50"/>
      <c r="F194" s="70"/>
      <c r="G194" s="71"/>
      <c r="H194" s="72"/>
      <c r="I194" s="72"/>
      <c r="J194" s="72"/>
      <c r="K194" s="72"/>
      <c r="L194" s="72"/>
      <c r="M194" s="72"/>
      <c r="N194" s="72"/>
      <c r="O194" s="66"/>
      <c r="P194" s="50"/>
      <c r="Q194" s="34"/>
      <c r="R194" s="34"/>
      <c r="S194" s="50"/>
      <c r="T194" s="50"/>
      <c r="U194" s="73"/>
      <c r="V194" s="54"/>
      <c r="W194" s="68"/>
      <c r="X194" s="50"/>
      <c r="Y194" s="52"/>
    </row>
    <row r="195" spans="1:25" s="31" customFormat="1" x14ac:dyDescent="0.25">
      <c r="A195" s="52"/>
      <c r="B195" s="52"/>
      <c r="C195" s="95"/>
      <c r="D195" s="111"/>
      <c r="E195" s="3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34"/>
      <c r="Q195" s="34"/>
      <c r="R195" s="34"/>
      <c r="S195" s="34"/>
      <c r="T195" s="34"/>
      <c r="U195" s="65"/>
      <c r="V195" s="54"/>
      <c r="W195" s="54"/>
      <c r="X195" s="50"/>
      <c r="Y195" s="52"/>
    </row>
    <row r="196" spans="1:25" s="31" customFormat="1" x14ac:dyDescent="0.25">
      <c r="A196" s="52"/>
      <c r="B196" s="52"/>
      <c r="C196" s="208"/>
      <c r="D196" s="209"/>
      <c r="E196" s="50"/>
      <c r="F196" s="70"/>
      <c r="G196" s="71"/>
      <c r="H196" s="72"/>
      <c r="I196" s="72"/>
      <c r="J196" s="72"/>
      <c r="K196" s="72"/>
      <c r="L196" s="72"/>
      <c r="M196" s="72"/>
      <c r="N196" s="72"/>
      <c r="O196" s="66"/>
      <c r="P196" s="50"/>
      <c r="Q196" s="34"/>
      <c r="R196" s="34"/>
      <c r="S196" s="50"/>
      <c r="T196" s="50"/>
      <c r="U196" s="73"/>
      <c r="V196" s="54"/>
      <c r="W196" s="68"/>
      <c r="X196" s="50"/>
      <c r="Y196" s="52"/>
    </row>
    <row r="197" spans="1:25" s="31" customFormat="1" x14ac:dyDescent="0.25">
      <c r="B197" s="52"/>
      <c r="C197" s="95"/>
      <c r="D197" s="111"/>
      <c r="E197" s="3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34"/>
      <c r="Q197" s="34"/>
      <c r="R197" s="34"/>
      <c r="S197" s="34"/>
      <c r="T197" s="34"/>
      <c r="U197" s="65"/>
      <c r="V197" s="54"/>
      <c r="W197" s="54"/>
      <c r="X197" s="50"/>
      <c r="Y197" s="52"/>
    </row>
    <row r="198" spans="1:25" s="31" customFormat="1" x14ac:dyDescent="0.25">
      <c r="A198" s="52"/>
      <c r="B198" s="52"/>
      <c r="C198" s="208"/>
      <c r="D198" s="209"/>
      <c r="E198" s="50"/>
      <c r="F198" s="70"/>
      <c r="G198" s="71"/>
      <c r="H198" s="72"/>
      <c r="I198" s="72"/>
      <c r="J198" s="72"/>
      <c r="K198" s="72"/>
      <c r="L198" s="72"/>
      <c r="M198" s="72"/>
      <c r="N198" s="72"/>
      <c r="O198" s="66"/>
      <c r="P198" s="50"/>
      <c r="Q198" s="34"/>
      <c r="R198" s="34"/>
      <c r="S198" s="50"/>
      <c r="T198" s="50"/>
      <c r="U198" s="73"/>
      <c r="V198" s="54"/>
      <c r="W198" s="68"/>
      <c r="X198" s="50"/>
      <c r="Y198" s="52"/>
    </row>
    <row r="199" spans="1:25" s="31" customFormat="1" x14ac:dyDescent="0.25">
      <c r="A199" s="52"/>
      <c r="B199" s="52"/>
      <c r="C199" s="95"/>
      <c r="D199" s="111"/>
      <c r="E199" s="3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34"/>
      <c r="Q199" s="34"/>
      <c r="R199" s="34"/>
      <c r="S199" s="34"/>
      <c r="T199" s="34"/>
      <c r="U199" s="65"/>
      <c r="V199" s="54"/>
      <c r="W199" s="54"/>
      <c r="X199" s="50"/>
      <c r="Y199" s="52"/>
    </row>
    <row r="200" spans="1:25" s="31" customFormat="1" x14ac:dyDescent="0.25">
      <c r="A200" s="52"/>
      <c r="B200" s="52"/>
      <c r="C200" s="208"/>
      <c r="D200" s="209"/>
      <c r="E200" s="50"/>
      <c r="F200" s="70"/>
      <c r="G200" s="71"/>
      <c r="H200" s="72"/>
      <c r="I200" s="72"/>
      <c r="J200" s="72"/>
      <c r="K200" s="72"/>
      <c r="L200" s="72"/>
      <c r="M200" s="72"/>
      <c r="N200" s="72"/>
      <c r="O200" s="66"/>
      <c r="P200" s="50"/>
      <c r="Q200" s="34"/>
      <c r="R200" s="34"/>
      <c r="S200" s="50"/>
      <c r="T200" s="50"/>
      <c r="U200" s="73"/>
      <c r="V200" s="54"/>
      <c r="W200" s="68"/>
      <c r="X200" s="50"/>
      <c r="Y200" s="52"/>
    </row>
    <row r="201" spans="1:25" s="31" customFormat="1" x14ac:dyDescent="0.25">
      <c r="A201" s="50"/>
      <c r="B201" s="52"/>
      <c r="C201" s="95"/>
      <c r="D201" s="111"/>
      <c r="E201" s="3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34"/>
      <c r="Q201" s="34"/>
      <c r="R201" s="34"/>
      <c r="S201" s="34"/>
      <c r="T201" s="34"/>
      <c r="U201" s="65"/>
      <c r="V201" s="54"/>
      <c r="W201" s="54"/>
      <c r="X201" s="50"/>
      <c r="Y201" s="52"/>
    </row>
    <row r="202" spans="1:25" s="31" customFormat="1" x14ac:dyDescent="0.25">
      <c r="A202" s="52"/>
      <c r="B202" s="52"/>
      <c r="C202" s="208"/>
      <c r="D202" s="209"/>
      <c r="E202" s="50"/>
      <c r="F202" s="70"/>
      <c r="G202" s="71"/>
      <c r="H202" s="72"/>
      <c r="I202" s="72"/>
      <c r="J202" s="72"/>
      <c r="K202" s="72"/>
      <c r="L202" s="72"/>
      <c r="M202" s="72"/>
      <c r="N202" s="72"/>
      <c r="O202" s="66"/>
      <c r="P202" s="50"/>
      <c r="Q202" s="34"/>
      <c r="R202" s="34"/>
      <c r="S202" s="50"/>
      <c r="T202" s="50"/>
      <c r="U202" s="73"/>
      <c r="V202" s="54"/>
      <c r="W202" s="68"/>
      <c r="X202" s="50"/>
      <c r="Y202" s="52"/>
    </row>
    <row r="203" spans="1:25" s="31" customFormat="1" x14ac:dyDescent="0.25">
      <c r="A203" s="52"/>
      <c r="B203" s="52"/>
      <c r="C203" s="95"/>
      <c r="D203" s="111"/>
      <c r="E203" s="3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34"/>
      <c r="Q203" s="34"/>
      <c r="R203" s="34"/>
      <c r="S203" s="34"/>
      <c r="T203" s="34"/>
      <c r="U203" s="65"/>
      <c r="V203" s="54"/>
      <c r="W203" s="54"/>
      <c r="X203" s="50"/>
      <c r="Y203" s="52"/>
    </row>
    <row r="204" spans="1:25" s="31" customFormat="1" x14ac:dyDescent="0.25">
      <c r="A204" s="52"/>
      <c r="B204" s="52"/>
      <c r="C204" s="208"/>
      <c r="D204" s="209"/>
      <c r="E204" s="50"/>
      <c r="F204" s="70"/>
      <c r="G204" s="71"/>
      <c r="H204" s="72"/>
      <c r="I204" s="72"/>
      <c r="J204" s="72"/>
      <c r="K204" s="72"/>
      <c r="L204" s="72"/>
      <c r="M204" s="72"/>
      <c r="N204" s="72"/>
      <c r="O204" s="66"/>
      <c r="P204" s="50"/>
      <c r="Q204" s="34"/>
      <c r="R204" s="34"/>
      <c r="S204" s="50"/>
      <c r="T204" s="50"/>
      <c r="U204" s="73"/>
      <c r="V204" s="54"/>
      <c r="W204" s="68"/>
      <c r="X204" s="50"/>
      <c r="Y204" s="52"/>
    </row>
    <row r="205" spans="1:25" s="31" customFormat="1" x14ac:dyDescent="0.25">
      <c r="A205" s="52"/>
      <c r="B205" s="52"/>
      <c r="C205" s="95"/>
      <c r="D205" s="111"/>
      <c r="E205" s="3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34"/>
      <c r="Q205" s="34"/>
      <c r="R205" s="34"/>
      <c r="S205" s="34"/>
      <c r="T205" s="34"/>
      <c r="U205" s="65"/>
      <c r="V205" s="54"/>
      <c r="W205" s="54"/>
      <c r="X205" s="50"/>
      <c r="Y205" s="52"/>
    </row>
    <row r="206" spans="1:25" s="31" customFormat="1" x14ac:dyDescent="0.25">
      <c r="A206" s="52"/>
      <c r="B206" s="52"/>
      <c r="C206" s="208"/>
      <c r="D206" s="209"/>
      <c r="E206" s="50"/>
      <c r="F206" s="70"/>
      <c r="G206" s="71"/>
      <c r="H206" s="72"/>
      <c r="I206" s="72"/>
      <c r="J206" s="72"/>
      <c r="K206" s="72"/>
      <c r="L206" s="72"/>
      <c r="M206" s="72"/>
      <c r="N206" s="72"/>
      <c r="O206" s="66"/>
      <c r="P206" s="50"/>
      <c r="Q206" s="34"/>
      <c r="R206" s="34"/>
      <c r="S206" s="50"/>
      <c r="T206" s="50"/>
      <c r="U206" s="73"/>
      <c r="V206" s="54"/>
      <c r="W206" s="68"/>
      <c r="X206" s="50"/>
      <c r="Y206" s="52"/>
    </row>
    <row r="207" spans="1:25" s="31" customFormat="1" x14ac:dyDescent="0.25">
      <c r="A207" s="52"/>
      <c r="B207" s="52"/>
      <c r="C207" s="95"/>
      <c r="D207" s="111"/>
      <c r="E207" s="3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34"/>
      <c r="Q207" s="34"/>
      <c r="R207" s="34"/>
      <c r="S207" s="34"/>
      <c r="T207" s="34"/>
      <c r="U207" s="65"/>
      <c r="V207" s="54"/>
      <c r="W207" s="54"/>
      <c r="X207" s="50"/>
      <c r="Y207" s="52"/>
    </row>
    <row r="208" spans="1:25" s="31" customFormat="1" x14ac:dyDescent="0.25">
      <c r="A208" s="52"/>
      <c r="B208" s="52"/>
      <c r="C208" s="208"/>
      <c r="D208" s="209"/>
      <c r="E208" s="50"/>
      <c r="F208" s="70"/>
      <c r="G208" s="71"/>
      <c r="H208" s="72"/>
      <c r="I208" s="72"/>
      <c r="J208" s="72"/>
      <c r="K208" s="72"/>
      <c r="L208" s="72"/>
      <c r="M208" s="72"/>
      <c r="N208" s="72"/>
      <c r="O208" s="66"/>
      <c r="P208" s="50"/>
      <c r="Q208" s="34"/>
      <c r="R208" s="34"/>
      <c r="S208" s="50"/>
      <c r="T208" s="50"/>
      <c r="U208" s="73"/>
      <c r="V208" s="54"/>
      <c r="W208" s="68"/>
      <c r="X208" s="50"/>
      <c r="Y208" s="52"/>
    </row>
    <row r="209" spans="1:25" s="31" customFormat="1" x14ac:dyDescent="0.25">
      <c r="A209" s="52"/>
      <c r="B209" s="52"/>
      <c r="C209" s="95"/>
      <c r="D209" s="111"/>
      <c r="E209" s="34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34"/>
      <c r="Q209" s="34"/>
      <c r="R209" s="34"/>
      <c r="S209" s="34"/>
      <c r="T209" s="34"/>
      <c r="U209" s="65"/>
      <c r="V209" s="54"/>
      <c r="W209" s="54"/>
      <c r="X209" s="50"/>
      <c r="Y209" s="52"/>
    </row>
    <row r="210" spans="1:25" s="31" customFormat="1" x14ac:dyDescent="0.25">
      <c r="A210" s="52"/>
      <c r="B210" s="52"/>
      <c r="C210" s="208"/>
      <c r="D210" s="209"/>
      <c r="E210" s="50"/>
      <c r="F210" s="70"/>
      <c r="G210" s="71"/>
      <c r="H210" s="72"/>
      <c r="I210" s="72"/>
      <c r="J210" s="72"/>
      <c r="K210" s="72"/>
      <c r="L210" s="72"/>
      <c r="M210" s="72"/>
      <c r="N210" s="72"/>
      <c r="O210" s="66"/>
      <c r="P210" s="50"/>
      <c r="Q210" s="34"/>
      <c r="R210" s="34"/>
      <c r="S210" s="50"/>
      <c r="T210" s="50"/>
      <c r="U210" s="73"/>
      <c r="V210" s="54"/>
      <c r="W210" s="68"/>
      <c r="X210" s="50"/>
      <c r="Y210" s="52"/>
    </row>
    <row r="211" spans="1:25" s="31" customFormat="1" x14ac:dyDescent="0.25">
      <c r="A211" s="52"/>
      <c r="B211" s="52"/>
      <c r="C211" s="95"/>
      <c r="D211" s="111"/>
      <c r="E211" s="34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34"/>
      <c r="Q211" s="34"/>
      <c r="R211" s="34"/>
      <c r="S211" s="34"/>
      <c r="T211" s="34"/>
      <c r="U211" s="65"/>
      <c r="V211" s="54"/>
      <c r="W211" s="54"/>
      <c r="X211" s="50"/>
      <c r="Y211" s="52"/>
    </row>
    <row r="212" spans="1:25" s="31" customFormat="1" x14ac:dyDescent="0.25">
      <c r="A212" s="52"/>
      <c r="B212" s="52"/>
      <c r="C212" s="208"/>
      <c r="D212" s="209"/>
      <c r="E212" s="50"/>
      <c r="F212" s="70"/>
      <c r="G212" s="71"/>
      <c r="H212" s="72"/>
      <c r="I212" s="72"/>
      <c r="J212" s="72"/>
      <c r="K212" s="72"/>
      <c r="L212" s="72"/>
      <c r="M212" s="72"/>
      <c r="N212" s="72"/>
      <c r="O212" s="66"/>
      <c r="P212" s="50"/>
      <c r="Q212" s="34"/>
      <c r="R212" s="34"/>
      <c r="S212" s="50"/>
      <c r="T212" s="50"/>
      <c r="U212" s="73"/>
      <c r="V212" s="54"/>
      <c r="W212" s="68"/>
      <c r="X212" s="50"/>
      <c r="Y212" s="52"/>
    </row>
    <row r="213" spans="1:25" s="31" customFormat="1" x14ac:dyDescent="0.25">
      <c r="A213" s="52"/>
      <c r="B213" s="52"/>
      <c r="C213" s="95"/>
      <c r="D213" s="111"/>
      <c r="E213" s="34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34"/>
      <c r="Q213" s="34"/>
      <c r="R213" s="34"/>
      <c r="S213" s="34"/>
      <c r="T213" s="34"/>
      <c r="U213" s="65"/>
      <c r="V213" s="54"/>
      <c r="W213" s="54"/>
      <c r="X213" s="50"/>
      <c r="Y213" s="52"/>
    </row>
    <row r="214" spans="1:25" s="31" customFormat="1" x14ac:dyDescent="0.25">
      <c r="A214" s="52"/>
      <c r="B214" s="52"/>
      <c r="C214" s="208"/>
      <c r="D214" s="209"/>
      <c r="E214" s="50"/>
      <c r="F214" s="70"/>
      <c r="G214" s="71"/>
      <c r="H214" s="72"/>
      <c r="I214" s="72"/>
      <c r="J214" s="72"/>
      <c r="K214" s="72"/>
      <c r="L214" s="72"/>
      <c r="M214" s="72"/>
      <c r="N214" s="72"/>
      <c r="O214" s="66"/>
      <c r="P214" s="50"/>
      <c r="Q214" s="34"/>
      <c r="R214" s="34"/>
      <c r="S214" s="50"/>
      <c r="T214" s="50"/>
      <c r="U214" s="73"/>
      <c r="V214" s="54"/>
      <c r="W214" s="68"/>
      <c r="X214" s="50"/>
      <c r="Y214" s="52"/>
    </row>
    <row r="215" spans="1:25" s="31" customFormat="1" x14ac:dyDescent="0.25">
      <c r="A215" s="52"/>
      <c r="B215" s="52"/>
      <c r="C215" s="95"/>
      <c r="D215" s="111"/>
      <c r="E215" s="34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34"/>
      <c r="Q215" s="34"/>
      <c r="R215" s="34"/>
      <c r="S215" s="34"/>
      <c r="T215" s="34"/>
      <c r="U215" s="65"/>
      <c r="V215" s="54"/>
      <c r="W215" s="54"/>
      <c r="X215" s="50"/>
      <c r="Y215" s="52"/>
    </row>
    <row r="216" spans="1:25" s="31" customFormat="1" x14ac:dyDescent="0.25">
      <c r="A216" s="52"/>
      <c r="B216" s="52"/>
      <c r="C216" s="208"/>
      <c r="D216" s="209"/>
      <c r="E216" s="50"/>
      <c r="F216" s="70"/>
      <c r="G216" s="71"/>
      <c r="H216" s="72"/>
      <c r="I216" s="72"/>
      <c r="J216" s="72"/>
      <c r="K216" s="72"/>
      <c r="L216" s="72"/>
      <c r="M216" s="72"/>
      <c r="N216" s="72"/>
      <c r="O216" s="66"/>
      <c r="P216" s="50"/>
      <c r="Q216" s="34"/>
      <c r="R216" s="34"/>
      <c r="S216" s="50"/>
      <c r="T216" s="50"/>
      <c r="U216" s="73"/>
      <c r="V216" s="54"/>
      <c r="W216" s="68"/>
      <c r="X216" s="50"/>
      <c r="Y216" s="52"/>
    </row>
    <row r="217" spans="1:25" s="31" customFormat="1" x14ac:dyDescent="0.25">
      <c r="A217" s="52"/>
      <c r="B217" s="52"/>
      <c r="C217" s="95"/>
      <c r="D217" s="111"/>
      <c r="E217" s="34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34"/>
      <c r="Q217" s="34"/>
      <c r="R217" s="34"/>
      <c r="S217" s="34"/>
      <c r="T217" s="34"/>
      <c r="U217" s="65"/>
      <c r="V217" s="54"/>
      <c r="W217" s="54"/>
      <c r="X217" s="50"/>
      <c r="Y217" s="52"/>
    </row>
    <row r="218" spans="1:25" s="31" customFormat="1" x14ac:dyDescent="0.25">
      <c r="A218" s="52"/>
      <c r="B218" s="52"/>
      <c r="C218" s="208"/>
      <c r="D218" s="209"/>
      <c r="E218" s="50"/>
      <c r="F218" s="70"/>
      <c r="G218" s="71"/>
      <c r="H218" s="72"/>
      <c r="I218" s="72"/>
      <c r="J218" s="72"/>
      <c r="K218" s="72"/>
      <c r="L218" s="72"/>
      <c r="M218" s="72"/>
      <c r="N218" s="72"/>
      <c r="O218" s="66"/>
      <c r="P218" s="50"/>
      <c r="Q218" s="34"/>
      <c r="R218" s="34"/>
      <c r="S218" s="50"/>
      <c r="T218" s="50"/>
      <c r="U218" s="73"/>
      <c r="V218" s="54"/>
      <c r="W218" s="68"/>
      <c r="X218" s="50"/>
      <c r="Y218" s="52"/>
    </row>
    <row r="219" spans="1:25" s="31" customFormat="1" x14ac:dyDescent="0.25">
      <c r="A219" s="50"/>
      <c r="B219" s="52"/>
      <c r="C219" s="95"/>
      <c r="D219" s="111"/>
      <c r="E219" s="34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34"/>
      <c r="Q219" s="34"/>
      <c r="R219" s="34"/>
      <c r="S219" s="34"/>
      <c r="T219" s="34"/>
      <c r="U219" s="65"/>
      <c r="V219" s="54"/>
      <c r="W219" s="54"/>
      <c r="X219" s="50"/>
      <c r="Y219" s="52"/>
    </row>
    <row r="220" spans="1:25" s="31" customFormat="1" x14ac:dyDescent="0.25">
      <c r="A220" s="52"/>
      <c r="B220" s="52"/>
      <c r="C220" s="208"/>
      <c r="D220" s="209"/>
      <c r="E220" s="50"/>
      <c r="F220" s="70"/>
      <c r="G220" s="71"/>
      <c r="H220" s="72"/>
      <c r="I220" s="72"/>
      <c r="J220" s="72"/>
      <c r="K220" s="72"/>
      <c r="L220" s="72"/>
      <c r="M220" s="72"/>
      <c r="N220" s="72"/>
      <c r="O220" s="66"/>
      <c r="P220" s="50"/>
      <c r="Q220" s="34"/>
      <c r="R220" s="34"/>
      <c r="S220" s="50"/>
      <c r="T220" s="50"/>
      <c r="U220" s="73"/>
      <c r="V220" s="54"/>
      <c r="W220" s="68"/>
      <c r="X220" s="50"/>
      <c r="Y220" s="52"/>
    </row>
    <row r="221" spans="1:25" s="31" customFormat="1" x14ac:dyDescent="0.25">
      <c r="A221" s="50"/>
      <c r="B221" s="52"/>
      <c r="C221" s="95"/>
      <c r="D221" s="111"/>
      <c r="E221" s="34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34"/>
      <c r="Q221" s="34"/>
      <c r="R221" s="34"/>
      <c r="S221" s="34"/>
      <c r="T221" s="34"/>
      <c r="U221" s="65"/>
      <c r="V221" s="54"/>
      <c r="W221" s="54"/>
      <c r="X221" s="50"/>
      <c r="Y221" s="52"/>
    </row>
    <row r="222" spans="1:25" s="31" customFormat="1" x14ac:dyDescent="0.25">
      <c r="A222" s="52"/>
      <c r="B222" s="52"/>
      <c r="C222" s="208"/>
      <c r="D222" s="209"/>
      <c r="E222" s="50"/>
      <c r="F222" s="70"/>
      <c r="G222" s="71"/>
      <c r="H222" s="72"/>
      <c r="I222" s="72"/>
      <c r="J222" s="72"/>
      <c r="K222" s="72"/>
      <c r="L222" s="72"/>
      <c r="M222" s="72"/>
      <c r="N222" s="72"/>
      <c r="O222" s="66"/>
      <c r="P222" s="50"/>
      <c r="Q222" s="34"/>
      <c r="R222" s="34"/>
      <c r="S222" s="50"/>
      <c r="T222" s="50"/>
      <c r="U222" s="73"/>
      <c r="V222" s="54"/>
      <c r="W222" s="68"/>
      <c r="X222" s="50"/>
      <c r="Y222" s="52"/>
    </row>
    <row r="223" spans="1:25" s="31" customFormat="1" x14ac:dyDescent="0.25">
      <c r="A223" s="52"/>
      <c r="B223" s="52"/>
      <c r="C223" s="95"/>
      <c r="D223" s="111"/>
      <c r="E223" s="34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34"/>
      <c r="Q223" s="34"/>
      <c r="R223" s="34"/>
      <c r="S223" s="34"/>
      <c r="T223" s="34"/>
      <c r="U223" s="65"/>
      <c r="V223" s="54"/>
      <c r="W223" s="54"/>
      <c r="X223" s="50"/>
      <c r="Y223" s="52"/>
    </row>
    <row r="224" spans="1:25" s="31" customFormat="1" x14ac:dyDescent="0.25">
      <c r="A224" s="52"/>
      <c r="B224" s="52"/>
      <c r="C224" s="208"/>
      <c r="D224" s="209"/>
      <c r="E224" s="50"/>
      <c r="F224" s="70"/>
      <c r="G224" s="71"/>
      <c r="H224" s="72"/>
      <c r="I224" s="72"/>
      <c r="J224" s="72"/>
      <c r="K224" s="72"/>
      <c r="L224" s="72"/>
      <c r="M224" s="72"/>
      <c r="N224" s="72"/>
      <c r="O224" s="66"/>
      <c r="P224" s="50"/>
      <c r="Q224" s="34"/>
      <c r="R224" s="34"/>
      <c r="S224" s="50"/>
      <c r="T224" s="50"/>
      <c r="U224" s="73"/>
      <c r="V224" s="54"/>
      <c r="W224" s="68"/>
      <c r="X224" s="50"/>
      <c r="Y224" s="52"/>
    </row>
    <row r="225" spans="1:25" s="31" customFormat="1" x14ac:dyDescent="0.25">
      <c r="A225" s="50"/>
      <c r="B225" s="52"/>
      <c r="C225" s="95"/>
      <c r="D225" s="111"/>
      <c r="E225" s="34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34"/>
      <c r="Q225" s="34"/>
      <c r="R225" s="34"/>
      <c r="S225" s="34"/>
      <c r="T225" s="34"/>
      <c r="U225" s="65"/>
      <c r="V225" s="54"/>
      <c r="W225" s="54"/>
      <c r="X225" s="50"/>
      <c r="Y225" s="52"/>
    </row>
    <row r="226" spans="1:25" s="31" customFormat="1" x14ac:dyDescent="0.25">
      <c r="A226" s="52"/>
      <c r="B226" s="52"/>
      <c r="C226" s="208"/>
      <c r="D226" s="209"/>
      <c r="E226" s="50"/>
      <c r="F226" s="70"/>
      <c r="G226" s="71"/>
      <c r="H226" s="72"/>
      <c r="I226" s="72"/>
      <c r="J226" s="72"/>
      <c r="K226" s="72"/>
      <c r="L226" s="72"/>
      <c r="M226" s="72"/>
      <c r="N226" s="72"/>
      <c r="O226" s="66"/>
      <c r="P226" s="50"/>
      <c r="Q226" s="34"/>
      <c r="R226" s="34"/>
      <c r="S226" s="50"/>
      <c r="T226" s="50"/>
      <c r="U226" s="73"/>
      <c r="V226" s="54"/>
      <c r="W226" s="68"/>
      <c r="X226" s="50"/>
      <c r="Y226" s="52"/>
    </row>
    <row r="227" spans="1:25" s="31" customFormat="1" x14ac:dyDescent="0.25">
      <c r="A227" s="52"/>
      <c r="B227" s="52"/>
      <c r="C227" s="95"/>
      <c r="D227" s="111"/>
      <c r="E227" s="34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34"/>
      <c r="Q227" s="34"/>
      <c r="R227" s="34"/>
      <c r="S227" s="34"/>
      <c r="T227" s="34"/>
      <c r="U227" s="65"/>
      <c r="V227" s="54"/>
      <c r="W227" s="54"/>
      <c r="X227" s="50"/>
      <c r="Y227" s="52"/>
    </row>
    <row r="228" spans="1:25" s="31" customFormat="1" x14ac:dyDescent="0.25">
      <c r="A228" s="52"/>
      <c r="B228" s="52"/>
      <c r="C228" s="208"/>
      <c r="D228" s="209"/>
      <c r="E228" s="50"/>
      <c r="F228" s="70"/>
      <c r="G228" s="71"/>
      <c r="H228" s="72"/>
      <c r="I228" s="72"/>
      <c r="J228" s="72"/>
      <c r="K228" s="72"/>
      <c r="L228" s="72"/>
      <c r="M228" s="72"/>
      <c r="N228" s="72"/>
      <c r="O228" s="66"/>
      <c r="P228" s="50"/>
      <c r="Q228" s="34"/>
      <c r="R228" s="34"/>
      <c r="S228" s="50"/>
      <c r="T228" s="50"/>
      <c r="U228" s="73"/>
      <c r="V228" s="54"/>
      <c r="W228" s="68"/>
      <c r="X228" s="50"/>
      <c r="Y228" s="52"/>
    </row>
    <row r="229" spans="1:25" s="31" customFormat="1" x14ac:dyDescent="0.25">
      <c r="A229" s="52"/>
      <c r="B229" s="52"/>
      <c r="C229" s="208"/>
      <c r="D229" s="209"/>
      <c r="E229" s="50"/>
      <c r="F229" s="70"/>
      <c r="G229" s="71"/>
      <c r="H229" s="72"/>
      <c r="I229" s="72"/>
      <c r="J229" s="72"/>
      <c r="K229" s="72"/>
      <c r="L229" s="72"/>
      <c r="M229" s="72"/>
      <c r="N229" s="72"/>
      <c r="O229" s="66"/>
      <c r="P229" s="50"/>
      <c r="Q229" s="34"/>
      <c r="R229" s="34"/>
      <c r="S229" s="34"/>
      <c r="T229" s="34"/>
      <c r="U229" s="65"/>
      <c r="V229" s="54"/>
      <c r="W229" s="68"/>
      <c r="X229" s="50"/>
      <c r="Y229" s="52"/>
    </row>
    <row r="230" spans="1:25" s="31" customFormat="1" x14ac:dyDescent="0.25">
      <c r="A230" s="52"/>
      <c r="B230" s="52"/>
      <c r="C230" s="95"/>
      <c r="D230" s="111"/>
      <c r="E230" s="34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34"/>
      <c r="Q230" s="34"/>
      <c r="R230" s="34"/>
      <c r="S230" s="34"/>
      <c r="T230" s="34"/>
      <c r="U230" s="65"/>
      <c r="V230" s="54"/>
      <c r="W230" s="54"/>
      <c r="X230" s="50"/>
      <c r="Y230" s="52"/>
    </row>
    <row r="231" spans="1:25" s="31" customFormat="1" x14ac:dyDescent="0.25">
      <c r="A231" s="52"/>
      <c r="B231" s="52"/>
      <c r="C231" s="208"/>
      <c r="D231" s="209"/>
      <c r="E231" s="50"/>
      <c r="F231" s="70"/>
      <c r="G231" s="71"/>
      <c r="H231" s="72"/>
      <c r="I231" s="72"/>
      <c r="J231" s="72"/>
      <c r="K231" s="72"/>
      <c r="L231" s="72"/>
      <c r="M231" s="72"/>
      <c r="N231" s="72"/>
      <c r="O231" s="66"/>
      <c r="P231" s="50"/>
      <c r="Q231" s="34"/>
      <c r="R231" s="34"/>
      <c r="S231" s="34"/>
      <c r="T231" s="34"/>
      <c r="U231" s="65"/>
      <c r="V231" s="54"/>
      <c r="W231" s="68"/>
      <c r="X231" s="50"/>
      <c r="Y231" s="52"/>
    </row>
    <row r="232" spans="1:25" s="31" customFormat="1" x14ac:dyDescent="0.25">
      <c r="A232" s="52"/>
      <c r="B232" s="52"/>
      <c r="C232" s="95"/>
      <c r="D232" s="111"/>
      <c r="E232" s="34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34"/>
      <c r="Q232" s="34"/>
      <c r="R232" s="34"/>
      <c r="S232" s="34"/>
      <c r="T232" s="34"/>
      <c r="U232" s="65"/>
      <c r="V232" s="54"/>
      <c r="W232" s="54"/>
      <c r="X232" s="50"/>
      <c r="Y232" s="52"/>
    </row>
    <row r="233" spans="1:25" s="31" customFormat="1" x14ac:dyDescent="0.25">
      <c r="A233" s="52"/>
      <c r="B233" s="52"/>
      <c r="C233" s="208"/>
      <c r="D233" s="209"/>
      <c r="E233" s="50"/>
      <c r="F233" s="70"/>
      <c r="G233" s="71"/>
      <c r="H233" s="72"/>
      <c r="I233" s="72"/>
      <c r="J233" s="72"/>
      <c r="K233" s="72"/>
      <c r="L233" s="72"/>
      <c r="M233" s="72"/>
      <c r="N233" s="72"/>
      <c r="O233" s="66"/>
      <c r="P233" s="50"/>
      <c r="Q233" s="34"/>
      <c r="R233" s="34"/>
      <c r="S233" s="34"/>
      <c r="T233" s="34"/>
      <c r="U233" s="65"/>
      <c r="V233" s="54"/>
      <c r="W233" s="68"/>
      <c r="X233" s="50"/>
      <c r="Y233" s="52"/>
    </row>
    <row r="234" spans="1:25" s="31" customFormat="1" x14ac:dyDescent="0.25">
      <c r="A234" s="52"/>
      <c r="B234" s="52"/>
      <c r="C234" s="208"/>
      <c r="D234" s="209"/>
      <c r="E234" s="50"/>
      <c r="F234" s="70"/>
      <c r="G234" s="71"/>
      <c r="H234" s="72"/>
      <c r="I234" s="72"/>
      <c r="J234" s="72"/>
      <c r="K234" s="72"/>
      <c r="L234" s="72"/>
      <c r="M234" s="72"/>
      <c r="N234" s="72"/>
      <c r="O234" s="66"/>
      <c r="P234" s="50"/>
      <c r="Q234" s="34"/>
      <c r="R234" s="34"/>
      <c r="S234" s="34"/>
      <c r="T234" s="34"/>
      <c r="U234" s="65"/>
      <c r="V234" s="54"/>
      <c r="W234" s="68"/>
      <c r="X234" s="50"/>
      <c r="Y234" s="52"/>
    </row>
    <row r="235" spans="1:25" s="31" customFormat="1" x14ac:dyDescent="0.25">
      <c r="A235" s="52"/>
      <c r="B235" s="52"/>
      <c r="C235" s="95"/>
      <c r="D235" s="111"/>
      <c r="E235" s="34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34"/>
      <c r="Q235" s="34"/>
      <c r="R235" s="34"/>
      <c r="S235" s="34"/>
      <c r="T235" s="34"/>
      <c r="U235" s="65"/>
      <c r="V235" s="54"/>
      <c r="W235" s="54"/>
      <c r="X235" s="50"/>
      <c r="Y235" s="52"/>
    </row>
    <row r="236" spans="1:25" s="31" customFormat="1" x14ac:dyDescent="0.25">
      <c r="A236" s="52"/>
      <c r="B236" s="52"/>
      <c r="C236" s="208"/>
      <c r="D236" s="209"/>
      <c r="E236" s="50"/>
      <c r="F236" s="70"/>
      <c r="G236" s="71"/>
      <c r="H236" s="72"/>
      <c r="I236" s="72"/>
      <c r="J236" s="72"/>
      <c r="K236" s="72"/>
      <c r="L236" s="72"/>
      <c r="M236" s="72"/>
      <c r="N236" s="72"/>
      <c r="O236" s="66"/>
      <c r="P236" s="50"/>
      <c r="Q236" s="34"/>
      <c r="R236" s="34"/>
      <c r="S236" s="34"/>
      <c r="T236" s="34"/>
      <c r="U236" s="65"/>
      <c r="V236" s="54"/>
      <c r="W236" s="68"/>
      <c r="X236" s="50"/>
      <c r="Y236" s="52"/>
    </row>
    <row r="237" spans="1:25" s="31" customFormat="1" x14ac:dyDescent="0.25">
      <c r="A237" s="52"/>
      <c r="B237" s="52"/>
      <c r="C237" s="95"/>
      <c r="D237" s="111"/>
      <c r="E237" s="34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34"/>
      <c r="Q237" s="34"/>
      <c r="R237" s="34"/>
      <c r="S237" s="34"/>
      <c r="T237" s="34"/>
      <c r="U237" s="65"/>
      <c r="V237" s="54"/>
      <c r="W237" s="54"/>
      <c r="X237" s="50"/>
      <c r="Y237" s="52"/>
    </row>
    <row r="238" spans="1:25" s="31" customFormat="1" x14ac:dyDescent="0.25">
      <c r="A238" s="52"/>
      <c r="B238" s="52"/>
      <c r="C238" s="208"/>
      <c r="D238" s="209"/>
      <c r="E238" s="50"/>
      <c r="F238" s="70"/>
      <c r="G238" s="71"/>
      <c r="H238" s="72"/>
      <c r="I238" s="72"/>
      <c r="J238" s="72"/>
      <c r="K238" s="72"/>
      <c r="L238" s="72"/>
      <c r="M238" s="72"/>
      <c r="N238" s="72"/>
      <c r="O238" s="66"/>
      <c r="P238" s="50"/>
      <c r="Q238" s="34"/>
      <c r="R238" s="34"/>
      <c r="S238" s="34"/>
      <c r="T238" s="34"/>
      <c r="U238" s="65"/>
      <c r="V238" s="54"/>
      <c r="W238" s="68"/>
      <c r="X238" s="50"/>
      <c r="Y238" s="52"/>
    </row>
    <row r="239" spans="1:25" s="31" customFormat="1" x14ac:dyDescent="0.25">
      <c r="A239" s="52"/>
      <c r="B239" s="52"/>
      <c r="C239" s="95"/>
      <c r="D239" s="111"/>
      <c r="E239" s="3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34"/>
      <c r="Q239" s="34"/>
      <c r="R239" s="34"/>
      <c r="S239" s="34"/>
      <c r="T239" s="34"/>
      <c r="U239" s="65"/>
      <c r="V239" s="54"/>
      <c r="W239" s="54"/>
      <c r="X239" s="50"/>
      <c r="Y239" s="52"/>
    </row>
    <row r="240" spans="1:25" s="31" customFormat="1" x14ac:dyDescent="0.25">
      <c r="A240" s="52"/>
      <c r="B240" s="52"/>
      <c r="C240" s="208"/>
      <c r="D240" s="209"/>
      <c r="E240" s="50"/>
      <c r="F240" s="70"/>
      <c r="G240" s="71"/>
      <c r="H240" s="72"/>
      <c r="I240" s="72"/>
      <c r="J240" s="72"/>
      <c r="K240" s="72"/>
      <c r="L240" s="72"/>
      <c r="M240" s="72"/>
      <c r="N240" s="72"/>
      <c r="O240" s="66"/>
      <c r="P240" s="50"/>
      <c r="Q240" s="34"/>
      <c r="R240" s="34"/>
      <c r="S240" s="34"/>
      <c r="T240" s="34"/>
      <c r="U240" s="65"/>
      <c r="V240" s="54"/>
      <c r="W240" s="68"/>
      <c r="X240" s="50"/>
      <c r="Y240" s="52"/>
    </row>
    <row r="241" spans="1:25" s="31" customFormat="1" x14ac:dyDescent="0.25">
      <c r="A241" s="52"/>
      <c r="B241" s="52"/>
      <c r="C241" s="95"/>
      <c r="D241" s="111"/>
      <c r="E241" s="34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34"/>
      <c r="Q241" s="34"/>
      <c r="R241" s="34"/>
      <c r="S241" s="34"/>
      <c r="T241" s="34"/>
      <c r="U241" s="65"/>
      <c r="V241" s="54"/>
      <c r="W241" s="54"/>
      <c r="X241" s="50"/>
      <c r="Y241" s="52"/>
    </row>
    <row r="242" spans="1:25" s="31" customFormat="1" x14ac:dyDescent="0.25">
      <c r="A242" s="52"/>
      <c r="B242" s="52"/>
      <c r="C242" s="208"/>
      <c r="D242" s="209"/>
      <c r="E242" s="50"/>
      <c r="F242" s="70"/>
      <c r="G242" s="71"/>
      <c r="H242" s="72"/>
      <c r="I242" s="72"/>
      <c r="J242" s="72"/>
      <c r="K242" s="72"/>
      <c r="L242" s="72"/>
      <c r="M242" s="72"/>
      <c r="N242" s="72"/>
      <c r="O242" s="66"/>
      <c r="P242" s="50"/>
      <c r="Q242" s="34"/>
      <c r="R242" s="34"/>
      <c r="S242" s="50"/>
      <c r="T242" s="50"/>
      <c r="U242" s="73"/>
      <c r="V242" s="54"/>
      <c r="W242" s="68"/>
      <c r="X242" s="50"/>
      <c r="Y242" s="52"/>
    </row>
    <row r="243" spans="1:25" s="31" customFormat="1" x14ac:dyDescent="0.25">
      <c r="A243" s="50"/>
      <c r="B243" s="52"/>
      <c r="C243" s="95"/>
      <c r="D243" s="111"/>
      <c r="E243" s="34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34"/>
      <c r="Q243" s="34"/>
      <c r="R243" s="34"/>
      <c r="S243" s="34"/>
      <c r="T243" s="34"/>
      <c r="U243" s="65"/>
      <c r="V243" s="54"/>
      <c r="W243" s="54"/>
      <c r="X243" s="50"/>
      <c r="Y243" s="52"/>
    </row>
    <row r="244" spans="1:25" s="31" customFormat="1" x14ac:dyDescent="0.25">
      <c r="A244" s="52"/>
      <c r="B244" s="52"/>
      <c r="C244" s="208"/>
      <c r="D244" s="209"/>
      <c r="E244" s="50"/>
      <c r="F244" s="70"/>
      <c r="G244" s="71"/>
      <c r="H244" s="72"/>
      <c r="I244" s="72"/>
      <c r="J244" s="72"/>
      <c r="K244" s="72"/>
      <c r="L244" s="72"/>
      <c r="M244" s="72"/>
      <c r="N244" s="72"/>
      <c r="O244" s="66"/>
      <c r="P244" s="50"/>
      <c r="Q244" s="34"/>
      <c r="R244" s="34"/>
      <c r="S244" s="50"/>
      <c r="T244" s="50"/>
      <c r="U244" s="73"/>
      <c r="V244" s="54"/>
      <c r="W244" s="68"/>
      <c r="X244" s="50"/>
      <c r="Y244" s="52"/>
    </row>
    <row r="245" spans="1:25" s="31" customFormat="1" x14ac:dyDescent="0.25">
      <c r="A245" s="52"/>
      <c r="B245" s="52"/>
      <c r="C245" s="95"/>
      <c r="D245" s="111"/>
      <c r="E245" s="34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34"/>
      <c r="Q245" s="34"/>
      <c r="R245" s="34"/>
      <c r="S245" s="34"/>
      <c r="T245" s="34"/>
      <c r="U245" s="65"/>
      <c r="V245" s="54"/>
      <c r="W245" s="54"/>
      <c r="X245" s="50"/>
      <c r="Y245" s="52"/>
    </row>
    <row r="246" spans="1:25" s="31" customFormat="1" x14ac:dyDescent="0.25">
      <c r="A246" s="52"/>
      <c r="B246" s="52"/>
      <c r="C246" s="208"/>
      <c r="D246" s="209"/>
      <c r="E246" s="50"/>
      <c r="F246" s="70"/>
      <c r="G246" s="71"/>
      <c r="H246" s="72"/>
      <c r="I246" s="72"/>
      <c r="J246" s="72"/>
      <c r="K246" s="72"/>
      <c r="L246" s="72"/>
      <c r="M246" s="72"/>
      <c r="N246" s="72"/>
      <c r="O246" s="66"/>
      <c r="P246" s="50"/>
      <c r="Q246" s="34"/>
      <c r="R246" s="34"/>
      <c r="S246" s="50"/>
      <c r="T246" s="50"/>
      <c r="U246" s="73"/>
      <c r="V246" s="54"/>
      <c r="W246" s="68"/>
      <c r="X246" s="50"/>
      <c r="Y246" s="52"/>
    </row>
    <row r="247" spans="1:25" s="31" customFormat="1" x14ac:dyDescent="0.25">
      <c r="A247" s="50"/>
      <c r="B247" s="52"/>
      <c r="C247" s="95"/>
      <c r="D247" s="111"/>
      <c r="E247" s="34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34"/>
      <c r="Q247" s="34"/>
      <c r="R247" s="34"/>
      <c r="S247" s="34"/>
      <c r="T247" s="34"/>
      <c r="U247" s="65"/>
      <c r="V247" s="54"/>
      <c r="W247" s="54"/>
      <c r="X247" s="50"/>
      <c r="Y247" s="52"/>
    </row>
    <row r="248" spans="1:25" s="31" customFormat="1" x14ac:dyDescent="0.25">
      <c r="A248" s="52"/>
      <c r="B248" s="52"/>
      <c r="C248" s="208"/>
      <c r="D248" s="209"/>
      <c r="E248" s="50"/>
      <c r="F248" s="70"/>
      <c r="G248" s="71"/>
      <c r="H248" s="72"/>
      <c r="I248" s="72"/>
      <c r="J248" s="72"/>
      <c r="K248" s="72"/>
      <c r="L248" s="72"/>
      <c r="M248" s="72"/>
      <c r="N248" s="72"/>
      <c r="O248" s="66"/>
      <c r="P248" s="50"/>
      <c r="Q248" s="34"/>
      <c r="R248" s="34"/>
      <c r="S248" s="50"/>
      <c r="T248" s="50"/>
      <c r="U248" s="73"/>
      <c r="V248" s="54"/>
      <c r="W248" s="68"/>
      <c r="X248" s="50"/>
      <c r="Y248" s="52"/>
    </row>
    <row r="249" spans="1:25" x14ac:dyDescent="0.25">
      <c r="A249" s="52"/>
      <c r="B249" s="52"/>
      <c r="C249" s="95"/>
      <c r="D249" s="111"/>
      <c r="E249" s="34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34"/>
      <c r="Q249" s="34"/>
      <c r="R249" s="34"/>
      <c r="S249" s="34"/>
      <c r="T249" s="21"/>
      <c r="U249" s="23"/>
      <c r="V249" s="12"/>
      <c r="W249" s="54"/>
      <c r="X249" s="19"/>
      <c r="Y249" s="22"/>
    </row>
    <row r="250" spans="1:25" x14ac:dyDescent="0.25">
      <c r="A250" s="52"/>
      <c r="B250" s="52"/>
      <c r="C250" s="95"/>
      <c r="D250" s="111"/>
      <c r="E250" s="65"/>
      <c r="F250" s="56"/>
      <c r="G250" s="56"/>
      <c r="H250" s="56"/>
      <c r="I250" s="56"/>
      <c r="J250" s="56"/>
      <c r="K250" s="56"/>
      <c r="L250" s="56"/>
      <c r="M250" s="56"/>
      <c r="N250" s="56"/>
      <c r="O250" s="66"/>
      <c r="P250" s="34"/>
      <c r="Q250" s="34"/>
      <c r="R250" s="34"/>
      <c r="S250" s="21"/>
      <c r="T250" s="23"/>
      <c r="U250" s="23"/>
      <c r="V250" s="21"/>
      <c r="W250" s="54"/>
      <c r="X250" s="21"/>
      <c r="Y250" s="22"/>
    </row>
    <row r="251" spans="1:25" x14ac:dyDescent="0.25">
      <c r="A251" s="52"/>
      <c r="B251" s="52"/>
      <c r="C251" s="95"/>
      <c r="D251" s="111"/>
      <c r="E251" s="65"/>
      <c r="F251" s="56"/>
      <c r="G251" s="56"/>
      <c r="H251" s="56"/>
      <c r="I251" s="56"/>
      <c r="J251" s="56"/>
      <c r="K251" s="56"/>
      <c r="L251" s="56"/>
      <c r="M251" s="56"/>
      <c r="N251" s="56"/>
      <c r="O251" s="66"/>
      <c r="P251" s="34"/>
      <c r="Q251" s="34"/>
      <c r="R251" s="34"/>
      <c r="S251" s="21"/>
      <c r="T251" s="23"/>
      <c r="U251" s="23"/>
      <c r="V251" s="21"/>
      <c r="W251" s="54"/>
      <c r="X251" s="21"/>
      <c r="Y251" s="22"/>
    </row>
    <row r="252" spans="1:25" x14ac:dyDescent="0.25">
      <c r="A252" s="22"/>
      <c r="C252" s="99"/>
      <c r="D252" s="112"/>
      <c r="E252" s="23"/>
      <c r="F252" s="20"/>
      <c r="G252" s="22"/>
      <c r="H252" s="18"/>
      <c r="I252" s="18"/>
      <c r="J252" s="18"/>
      <c r="K252" s="18"/>
      <c r="L252" s="18"/>
      <c r="M252" s="18"/>
      <c r="N252" s="18"/>
      <c r="O252" s="18"/>
      <c r="P252" s="21"/>
      <c r="Q252" s="21"/>
      <c r="R252" s="21"/>
      <c r="S252" s="21"/>
      <c r="T252" s="23"/>
      <c r="U252" s="23"/>
      <c r="V252" s="21"/>
      <c r="W252" s="12"/>
      <c r="X252" s="21"/>
    </row>
    <row r="253" spans="1:25" x14ac:dyDescent="0.25">
      <c r="A253" s="22"/>
      <c r="C253" s="99"/>
      <c r="D253" s="112"/>
      <c r="E253" s="23"/>
      <c r="F253" s="20"/>
      <c r="G253" s="22"/>
      <c r="H253" s="18"/>
      <c r="I253" s="18"/>
      <c r="J253" s="18"/>
      <c r="K253" s="18"/>
      <c r="L253" s="18"/>
      <c r="M253" s="18"/>
      <c r="N253" s="18"/>
      <c r="O253" s="18"/>
      <c r="P253" s="21"/>
      <c r="Q253" s="21"/>
      <c r="R253" s="21"/>
      <c r="S253" s="21"/>
      <c r="T253" s="23"/>
      <c r="U253" s="23"/>
      <c r="V253" s="21"/>
      <c r="W253" s="12"/>
      <c r="X253" s="21"/>
    </row>
    <row r="254" spans="1:25" x14ac:dyDescent="0.25">
      <c r="C254" s="99"/>
      <c r="D254" s="112"/>
      <c r="E254" s="23"/>
      <c r="F254" s="20"/>
      <c r="G254" s="22"/>
      <c r="H254" s="18"/>
      <c r="I254" s="18"/>
      <c r="J254" s="18"/>
      <c r="K254" s="18"/>
      <c r="L254" s="18"/>
      <c r="M254" s="18"/>
      <c r="N254" s="18"/>
      <c r="O254" s="18"/>
      <c r="P254" s="21"/>
      <c r="Q254" s="21"/>
      <c r="R254" s="21"/>
      <c r="S254" s="21"/>
      <c r="T254" s="23"/>
      <c r="U254" s="23"/>
      <c r="V254" s="21"/>
      <c r="W254" s="12"/>
      <c r="X254" s="21"/>
    </row>
    <row r="255" spans="1:25" x14ac:dyDescent="0.25">
      <c r="C255" s="99"/>
      <c r="D255" s="112"/>
      <c r="E255" s="23"/>
      <c r="F255" s="20"/>
      <c r="G255" s="22"/>
      <c r="H255" s="18"/>
      <c r="I255" s="18"/>
      <c r="J255" s="18"/>
      <c r="K255" s="18"/>
      <c r="L255" s="18"/>
      <c r="M255" s="18"/>
      <c r="N255" s="18"/>
      <c r="O255" s="18"/>
      <c r="P255" s="21"/>
      <c r="Q255" s="21"/>
      <c r="R255" s="21"/>
      <c r="S255" s="21"/>
      <c r="T255" s="23"/>
      <c r="U255" s="23"/>
      <c r="V255" s="21"/>
      <c r="W255" s="12"/>
      <c r="X255" s="21"/>
    </row>
    <row r="256" spans="1:25" x14ac:dyDescent="0.25">
      <c r="C256" s="99"/>
      <c r="D256" s="112"/>
      <c r="E256" s="23"/>
      <c r="F256" s="20"/>
      <c r="G256" s="22"/>
      <c r="H256" s="18"/>
      <c r="I256" s="18"/>
      <c r="J256" s="18"/>
      <c r="K256" s="18"/>
      <c r="L256" s="18"/>
      <c r="M256" s="18"/>
      <c r="N256" s="18"/>
      <c r="O256" s="18"/>
      <c r="P256" s="21"/>
      <c r="Q256" s="21"/>
      <c r="R256" s="21"/>
      <c r="S256" s="21"/>
      <c r="T256" s="23"/>
      <c r="U256" s="23"/>
      <c r="V256" s="21"/>
      <c r="W256" s="12"/>
      <c r="X256" s="21"/>
    </row>
    <row r="257" spans="3:24" x14ac:dyDescent="0.25">
      <c r="C257" s="99"/>
      <c r="D257" s="112"/>
      <c r="E257" s="23"/>
      <c r="F257" s="20"/>
      <c r="G257" s="22"/>
      <c r="H257" s="18"/>
      <c r="I257" s="18"/>
      <c r="J257" s="18"/>
      <c r="K257" s="18"/>
      <c r="L257" s="18"/>
      <c r="M257" s="18"/>
      <c r="N257" s="18"/>
      <c r="O257" s="18"/>
      <c r="P257" s="21"/>
      <c r="Q257" s="21"/>
      <c r="R257" s="21"/>
      <c r="S257" s="21"/>
      <c r="T257" s="23"/>
      <c r="U257" s="23"/>
      <c r="V257" s="21"/>
      <c r="W257" s="12"/>
      <c r="X257" s="21"/>
    </row>
    <row r="258" spans="3:24" x14ac:dyDescent="0.25">
      <c r="C258" s="99"/>
      <c r="D258" s="112"/>
      <c r="E258" s="23"/>
      <c r="F258" s="20"/>
      <c r="G258" s="22"/>
      <c r="H258" s="18"/>
      <c r="I258" s="18"/>
      <c r="J258" s="18"/>
      <c r="K258" s="18"/>
      <c r="L258" s="18"/>
      <c r="M258" s="18"/>
      <c r="N258" s="18"/>
      <c r="O258" s="18"/>
      <c r="P258" s="21"/>
      <c r="Q258" s="21"/>
      <c r="R258" s="21"/>
      <c r="S258" s="21"/>
      <c r="T258" s="23"/>
      <c r="U258" s="23"/>
      <c r="V258" s="21"/>
      <c r="W258" s="12"/>
      <c r="X258" s="21"/>
    </row>
    <row r="259" spans="3:24" x14ac:dyDescent="0.25">
      <c r="C259" s="99"/>
      <c r="D259" s="112"/>
      <c r="E259" s="23"/>
      <c r="F259" s="20"/>
      <c r="G259" s="22"/>
      <c r="H259" s="18"/>
      <c r="I259" s="18"/>
      <c r="J259" s="18"/>
      <c r="K259" s="18"/>
      <c r="L259" s="18"/>
      <c r="M259" s="18"/>
      <c r="N259" s="18"/>
      <c r="O259" s="18"/>
      <c r="P259" s="21"/>
      <c r="Q259" s="21"/>
      <c r="R259" s="21"/>
      <c r="S259" s="21"/>
      <c r="T259" s="23"/>
      <c r="U259" s="23"/>
      <c r="V259" s="21"/>
      <c r="W259" s="12"/>
      <c r="X259" s="21"/>
    </row>
    <row r="260" spans="3:24" x14ac:dyDescent="0.25">
      <c r="C260" s="99"/>
      <c r="D260" s="112"/>
      <c r="E260" s="23"/>
      <c r="F260" s="20"/>
      <c r="G260" s="22"/>
      <c r="H260" s="18"/>
      <c r="I260" s="18"/>
      <c r="J260" s="18"/>
      <c r="K260" s="18"/>
      <c r="L260" s="18"/>
      <c r="M260" s="18"/>
      <c r="N260" s="18"/>
      <c r="O260" s="18"/>
      <c r="P260" s="21"/>
      <c r="Q260" s="21"/>
      <c r="R260" s="21"/>
      <c r="S260" s="21"/>
      <c r="T260" s="23"/>
      <c r="U260" s="23"/>
      <c r="V260" s="21"/>
      <c r="W260" s="12"/>
      <c r="X260" s="21"/>
    </row>
    <row r="261" spans="3:24" x14ac:dyDescent="0.25">
      <c r="C261" s="99"/>
      <c r="D261" s="112"/>
      <c r="E261" s="23"/>
      <c r="F261" s="20"/>
      <c r="G261" s="22"/>
      <c r="H261" s="18"/>
      <c r="I261" s="18"/>
      <c r="J261" s="18"/>
      <c r="K261" s="18"/>
      <c r="L261" s="18"/>
      <c r="M261" s="18"/>
      <c r="N261" s="18"/>
      <c r="O261" s="18"/>
      <c r="P261" s="21"/>
      <c r="Q261" s="21"/>
      <c r="R261" s="21"/>
      <c r="S261" s="21"/>
      <c r="T261" s="23"/>
      <c r="U261" s="23"/>
      <c r="V261" s="21"/>
      <c r="W261" s="12"/>
      <c r="X261" s="21"/>
    </row>
    <row r="262" spans="3:24" x14ac:dyDescent="0.25">
      <c r="C262" s="99"/>
      <c r="D262" s="112"/>
      <c r="E262" s="23"/>
      <c r="F262" s="20"/>
      <c r="G262" s="22"/>
      <c r="H262" s="18"/>
      <c r="I262" s="18"/>
      <c r="J262" s="18"/>
      <c r="K262" s="18"/>
      <c r="L262" s="18"/>
      <c r="M262" s="18"/>
      <c r="N262" s="18"/>
      <c r="O262" s="18"/>
      <c r="P262" s="21"/>
      <c r="Q262" s="21"/>
      <c r="R262" s="21"/>
      <c r="S262" s="21"/>
      <c r="T262" s="23"/>
      <c r="U262" s="23"/>
      <c r="V262" s="21"/>
      <c r="W262" s="12"/>
      <c r="X262" s="21"/>
    </row>
    <row r="263" spans="3:24" x14ac:dyDescent="0.25">
      <c r="C263" s="99"/>
      <c r="D263" s="112"/>
      <c r="E263" s="23"/>
      <c r="F263" s="20"/>
      <c r="G263" s="22"/>
      <c r="H263" s="18"/>
      <c r="I263" s="18"/>
      <c r="J263" s="18"/>
      <c r="K263" s="18"/>
      <c r="L263" s="18"/>
      <c r="M263" s="18"/>
      <c r="N263" s="18"/>
      <c r="O263" s="18"/>
      <c r="P263" s="21"/>
      <c r="Q263" s="21"/>
      <c r="R263" s="21"/>
      <c r="S263" s="21"/>
      <c r="T263" s="23"/>
      <c r="U263" s="23"/>
      <c r="V263" s="21"/>
      <c r="W263" s="12"/>
      <c r="X263" s="21"/>
    </row>
    <row r="264" spans="3:24" x14ac:dyDescent="0.25">
      <c r="C264" s="99"/>
      <c r="D264" s="112"/>
      <c r="E264" s="23"/>
      <c r="F264" s="20"/>
      <c r="G264" s="22"/>
      <c r="H264" s="18"/>
      <c r="I264" s="18"/>
      <c r="J264" s="18"/>
      <c r="K264" s="18"/>
      <c r="L264" s="18"/>
      <c r="M264" s="18"/>
      <c r="N264" s="18"/>
      <c r="O264" s="18"/>
      <c r="P264" s="21"/>
      <c r="Q264" s="21"/>
      <c r="R264" s="21"/>
      <c r="S264" s="21"/>
      <c r="T264" s="23"/>
      <c r="U264" s="23"/>
      <c r="V264" s="21"/>
      <c r="W264" s="12"/>
      <c r="X264" s="21"/>
    </row>
    <row r="265" spans="3:24" x14ac:dyDescent="0.25">
      <c r="C265" s="99"/>
      <c r="D265" s="112"/>
      <c r="E265" s="23"/>
      <c r="F265" s="20"/>
      <c r="G265" s="22"/>
      <c r="H265" s="18"/>
      <c r="I265" s="18"/>
      <c r="J265" s="18"/>
      <c r="K265" s="18"/>
      <c r="L265" s="18"/>
      <c r="M265" s="18"/>
      <c r="N265" s="18"/>
      <c r="O265" s="18"/>
      <c r="P265" s="21"/>
      <c r="Q265" s="21"/>
      <c r="R265" s="21"/>
      <c r="S265" s="21"/>
      <c r="T265" s="23"/>
      <c r="U265" s="23"/>
      <c r="V265" s="21"/>
      <c r="W265" s="12"/>
      <c r="X265" s="21"/>
    </row>
    <row r="266" spans="3:24" x14ac:dyDescent="0.25">
      <c r="C266" s="99"/>
      <c r="D266" s="112"/>
      <c r="E266" s="23"/>
      <c r="F266" s="20"/>
      <c r="G266" s="22"/>
      <c r="H266" s="18"/>
      <c r="I266" s="18"/>
      <c r="J266" s="18"/>
      <c r="K266" s="18"/>
      <c r="L266" s="18"/>
      <c r="M266" s="18"/>
      <c r="N266" s="18"/>
      <c r="O266" s="18"/>
      <c r="P266" s="21"/>
      <c r="Q266" s="21"/>
      <c r="R266" s="21"/>
      <c r="S266" s="21"/>
      <c r="T266" s="23"/>
      <c r="U266" s="23"/>
      <c r="V266" s="21"/>
      <c r="W266" s="12"/>
      <c r="X266" s="21"/>
    </row>
    <row r="267" spans="3:24" x14ac:dyDescent="0.25">
      <c r="C267" s="99"/>
      <c r="D267" s="112"/>
      <c r="E267" s="23"/>
      <c r="F267" s="20"/>
      <c r="G267" s="22"/>
      <c r="H267" s="18"/>
      <c r="I267" s="18"/>
      <c r="J267" s="18"/>
      <c r="K267" s="18"/>
      <c r="L267" s="18"/>
      <c r="M267" s="18"/>
      <c r="N267" s="18"/>
      <c r="O267" s="18"/>
      <c r="P267" s="21"/>
      <c r="Q267" s="21"/>
      <c r="R267" s="21"/>
      <c r="S267" s="21"/>
      <c r="T267" s="23"/>
      <c r="U267" s="23"/>
      <c r="V267" s="21"/>
      <c r="W267" s="12"/>
      <c r="X267" s="21"/>
    </row>
    <row r="268" spans="3:24" x14ac:dyDescent="0.25">
      <c r="C268" s="99"/>
      <c r="D268" s="112"/>
      <c r="E268" s="23"/>
      <c r="F268" s="20"/>
      <c r="G268" s="22"/>
      <c r="H268" s="18"/>
      <c r="I268" s="18"/>
      <c r="J268" s="18"/>
      <c r="K268" s="18"/>
      <c r="L268" s="18"/>
      <c r="M268" s="18"/>
      <c r="N268" s="18"/>
      <c r="O268" s="18"/>
      <c r="P268" s="21"/>
      <c r="Q268" s="21"/>
      <c r="R268" s="21"/>
      <c r="S268" s="21"/>
      <c r="T268" s="23"/>
      <c r="U268" s="23"/>
      <c r="V268" s="21"/>
      <c r="W268" s="12"/>
      <c r="X268" s="21"/>
    </row>
    <row r="269" spans="3:24" x14ac:dyDescent="0.25">
      <c r="C269" s="99"/>
      <c r="D269" s="112"/>
      <c r="E269" s="23"/>
      <c r="F269" s="20"/>
      <c r="G269" s="22"/>
      <c r="H269" s="18"/>
      <c r="I269" s="18"/>
      <c r="J269" s="18"/>
      <c r="K269" s="18"/>
      <c r="L269" s="18"/>
      <c r="M269" s="18"/>
      <c r="N269" s="18"/>
      <c r="O269" s="18"/>
      <c r="P269" s="21"/>
      <c r="Q269" s="21"/>
      <c r="R269" s="21"/>
      <c r="S269" s="21"/>
      <c r="T269" s="23"/>
      <c r="U269" s="23"/>
      <c r="V269" s="21"/>
      <c r="W269" s="12"/>
      <c r="X269" s="21"/>
    </row>
    <row r="270" spans="3:24" x14ac:dyDescent="0.25">
      <c r="C270" s="99"/>
      <c r="D270" s="112"/>
      <c r="E270" s="23"/>
      <c r="F270" s="20"/>
      <c r="G270" s="22"/>
      <c r="H270" s="18"/>
      <c r="I270" s="18"/>
      <c r="J270" s="18"/>
      <c r="K270" s="18"/>
      <c r="L270" s="18"/>
      <c r="M270" s="18"/>
      <c r="N270" s="18"/>
      <c r="O270" s="18"/>
      <c r="P270" s="21"/>
      <c r="Q270" s="21"/>
      <c r="R270" s="21"/>
      <c r="S270" s="21"/>
      <c r="T270" s="23"/>
      <c r="U270" s="23"/>
      <c r="V270" s="21"/>
      <c r="W270" s="12"/>
      <c r="X270" s="21"/>
    </row>
    <row r="271" spans="3:24" x14ac:dyDescent="0.25">
      <c r="C271" s="99"/>
      <c r="D271" s="112"/>
      <c r="E271" s="23"/>
      <c r="F271" s="20"/>
      <c r="G271" s="22"/>
      <c r="H271" s="18"/>
      <c r="I271" s="18"/>
      <c r="J271" s="18"/>
      <c r="K271" s="18"/>
      <c r="L271" s="18"/>
      <c r="M271" s="18"/>
      <c r="N271" s="18"/>
      <c r="O271" s="18"/>
      <c r="P271" s="21"/>
      <c r="Q271" s="21"/>
      <c r="R271" s="21"/>
      <c r="S271" s="21"/>
      <c r="T271" s="23"/>
      <c r="U271" s="23"/>
      <c r="V271" s="21"/>
      <c r="W271" s="12"/>
      <c r="X271" s="21"/>
    </row>
    <row r="272" spans="3:24" x14ac:dyDescent="0.25">
      <c r="C272" s="99"/>
      <c r="D272" s="112"/>
      <c r="E272" s="23"/>
      <c r="F272" s="20"/>
      <c r="G272" s="22"/>
      <c r="H272" s="18"/>
      <c r="I272" s="18"/>
      <c r="J272" s="18"/>
      <c r="K272" s="18"/>
      <c r="L272" s="18"/>
      <c r="M272" s="18"/>
      <c r="N272" s="18"/>
      <c r="O272" s="18"/>
      <c r="P272" s="21"/>
      <c r="Q272" s="21"/>
      <c r="R272" s="21"/>
      <c r="S272" s="21"/>
      <c r="T272" s="23"/>
      <c r="U272" s="23"/>
      <c r="V272" s="21"/>
      <c r="W272" s="12"/>
      <c r="X272" s="21"/>
    </row>
    <row r="273" spans="3:24" x14ac:dyDescent="0.25">
      <c r="C273" s="99"/>
      <c r="D273" s="112"/>
      <c r="E273" s="23"/>
      <c r="F273" s="20"/>
      <c r="G273" s="22"/>
      <c r="H273" s="18"/>
      <c r="I273" s="18"/>
      <c r="J273" s="18"/>
      <c r="K273" s="18"/>
      <c r="L273" s="18"/>
      <c r="M273" s="18"/>
      <c r="N273" s="18"/>
      <c r="O273" s="18"/>
      <c r="P273" s="21"/>
      <c r="Q273" s="21"/>
      <c r="R273" s="21"/>
      <c r="S273" s="21"/>
      <c r="T273" s="23"/>
      <c r="U273" s="23"/>
      <c r="V273" s="21"/>
      <c r="W273" s="12"/>
      <c r="X273" s="21"/>
    </row>
    <row r="274" spans="3:24" x14ac:dyDescent="0.25">
      <c r="C274" s="99"/>
      <c r="D274" s="112"/>
      <c r="E274" s="23"/>
      <c r="F274" s="20"/>
      <c r="G274" s="22"/>
      <c r="H274" s="18"/>
      <c r="I274" s="18"/>
      <c r="J274" s="18"/>
      <c r="K274" s="18"/>
      <c r="L274" s="18"/>
      <c r="M274" s="18"/>
      <c r="N274" s="18"/>
      <c r="O274" s="18"/>
      <c r="P274" s="21"/>
      <c r="Q274" s="21"/>
      <c r="R274" s="21"/>
      <c r="S274" s="21"/>
      <c r="T274" s="23"/>
      <c r="U274" s="23"/>
      <c r="V274" s="21"/>
      <c r="W274" s="12"/>
      <c r="X274" s="21"/>
    </row>
    <row r="275" spans="3:24" x14ac:dyDescent="0.25">
      <c r="C275" s="99"/>
      <c r="D275" s="112"/>
      <c r="E275" s="23"/>
      <c r="F275" s="20"/>
      <c r="G275" s="22"/>
      <c r="H275" s="18"/>
      <c r="I275" s="18"/>
      <c r="J275" s="18"/>
      <c r="K275" s="18"/>
      <c r="L275" s="18"/>
      <c r="M275" s="18"/>
      <c r="N275" s="18"/>
      <c r="O275" s="18"/>
      <c r="P275" s="21"/>
      <c r="Q275" s="21"/>
      <c r="R275" s="21"/>
      <c r="S275" s="21"/>
      <c r="T275" s="23"/>
      <c r="U275" s="23"/>
      <c r="V275" s="21"/>
      <c r="W275" s="12"/>
      <c r="X275" s="21"/>
    </row>
    <row r="276" spans="3:24" x14ac:dyDescent="0.25">
      <c r="C276" s="99"/>
      <c r="D276" s="112"/>
      <c r="E276" s="23"/>
      <c r="F276" s="20"/>
      <c r="G276" s="22"/>
      <c r="H276" s="18"/>
      <c r="I276" s="18"/>
      <c r="J276" s="18"/>
      <c r="K276" s="18"/>
      <c r="L276" s="18"/>
      <c r="M276" s="18"/>
      <c r="N276" s="18"/>
      <c r="O276" s="18"/>
      <c r="P276" s="21"/>
      <c r="Q276" s="21"/>
      <c r="R276" s="21"/>
      <c r="S276" s="21"/>
      <c r="T276" s="23"/>
      <c r="U276" s="23"/>
      <c r="V276" s="21"/>
      <c r="W276" s="12"/>
      <c r="X276" s="21"/>
    </row>
    <row r="277" spans="3:24" x14ac:dyDescent="0.25">
      <c r="C277" s="99"/>
      <c r="D277" s="112"/>
      <c r="E277" s="23"/>
      <c r="F277" s="20"/>
      <c r="G277" s="22"/>
      <c r="H277" s="18"/>
      <c r="I277" s="18"/>
      <c r="J277" s="18"/>
      <c r="K277" s="18"/>
      <c r="L277" s="18"/>
      <c r="M277" s="18"/>
      <c r="N277" s="18"/>
      <c r="O277" s="18"/>
      <c r="P277" s="21"/>
      <c r="Q277" s="21"/>
      <c r="R277" s="21"/>
      <c r="S277" s="21"/>
      <c r="T277" s="23"/>
      <c r="U277" s="23"/>
      <c r="V277" s="21"/>
      <c r="W277" s="12"/>
      <c r="X277" s="21"/>
    </row>
    <row r="278" spans="3:24" x14ac:dyDescent="0.25">
      <c r="C278" s="99"/>
      <c r="D278" s="112"/>
      <c r="E278" s="23"/>
      <c r="F278" s="20"/>
      <c r="G278" s="22"/>
      <c r="H278" s="18"/>
      <c r="I278" s="18"/>
      <c r="J278" s="18"/>
      <c r="K278" s="18"/>
      <c r="L278" s="18"/>
      <c r="M278" s="18"/>
      <c r="N278" s="18"/>
      <c r="O278" s="18"/>
      <c r="P278" s="21"/>
      <c r="Q278" s="21"/>
      <c r="R278" s="21"/>
      <c r="S278" s="21"/>
      <c r="T278" s="23"/>
      <c r="U278" s="23"/>
      <c r="V278" s="21"/>
      <c r="W278" s="12"/>
      <c r="X278" s="21"/>
    </row>
    <row r="279" spans="3:24" x14ac:dyDescent="0.25">
      <c r="C279" s="99"/>
      <c r="D279" s="112"/>
      <c r="E279" s="23"/>
      <c r="F279" s="20"/>
      <c r="G279" s="22"/>
      <c r="H279" s="18"/>
      <c r="I279" s="18"/>
      <c r="J279" s="18"/>
      <c r="K279" s="18"/>
      <c r="L279" s="18"/>
      <c r="M279" s="18"/>
      <c r="N279" s="18"/>
      <c r="O279" s="18"/>
      <c r="P279" s="21"/>
      <c r="Q279" s="21"/>
      <c r="R279" s="21"/>
      <c r="S279" s="21"/>
      <c r="T279" s="23"/>
      <c r="U279" s="23"/>
      <c r="V279" s="21"/>
      <c r="W279" s="12"/>
      <c r="X279" s="21"/>
    </row>
    <row r="280" spans="3:24" x14ac:dyDescent="0.25">
      <c r="C280" s="99"/>
      <c r="D280" s="112"/>
      <c r="E280" s="23"/>
      <c r="F280" s="20"/>
      <c r="G280" s="22"/>
      <c r="H280" s="18"/>
      <c r="I280" s="18"/>
      <c r="J280" s="18"/>
      <c r="K280" s="18"/>
      <c r="L280" s="18"/>
      <c r="M280" s="18"/>
      <c r="N280" s="18"/>
      <c r="O280" s="18"/>
      <c r="P280" s="21"/>
      <c r="Q280" s="21"/>
      <c r="R280" s="21"/>
      <c r="S280" s="21"/>
      <c r="T280" s="23"/>
      <c r="U280" s="23"/>
      <c r="V280" s="21"/>
      <c r="W280" s="12"/>
      <c r="X280" s="21"/>
    </row>
    <row r="281" spans="3:24" x14ac:dyDescent="0.25">
      <c r="C281" s="99"/>
      <c r="D281" s="112"/>
      <c r="E281" s="23"/>
      <c r="F281" s="20"/>
      <c r="G281" s="22"/>
      <c r="H281" s="18"/>
      <c r="I281" s="18"/>
      <c r="J281" s="18"/>
      <c r="K281" s="18"/>
      <c r="L281" s="18"/>
      <c r="M281" s="18"/>
      <c r="N281" s="18"/>
      <c r="O281" s="18"/>
      <c r="P281" s="21"/>
      <c r="Q281" s="21"/>
      <c r="R281" s="21"/>
      <c r="S281" s="21"/>
      <c r="T281" s="23"/>
      <c r="U281" s="23"/>
      <c r="V281" s="21"/>
      <c r="W281" s="12"/>
      <c r="X281" s="21"/>
    </row>
    <row r="282" spans="3:24" x14ac:dyDescent="0.25">
      <c r="C282" s="99"/>
      <c r="D282" s="112"/>
      <c r="E282" s="23"/>
      <c r="F282" s="20"/>
      <c r="G282" s="22"/>
      <c r="H282" s="18"/>
      <c r="I282" s="18"/>
      <c r="J282" s="18"/>
      <c r="K282" s="18"/>
      <c r="L282" s="18"/>
      <c r="M282" s="18"/>
      <c r="N282" s="18"/>
      <c r="O282" s="18"/>
      <c r="P282" s="21"/>
      <c r="Q282" s="21"/>
      <c r="R282" s="21"/>
      <c r="S282" s="21"/>
      <c r="T282" s="23"/>
      <c r="U282" s="23"/>
      <c r="V282" s="21"/>
      <c r="W282" s="12"/>
      <c r="X282" s="21"/>
    </row>
    <row r="283" spans="3:24" x14ac:dyDescent="0.25">
      <c r="C283" s="99"/>
      <c r="D283" s="112"/>
      <c r="E283" s="23"/>
      <c r="F283" s="20"/>
      <c r="G283" s="22"/>
      <c r="H283" s="18"/>
      <c r="I283" s="18"/>
      <c r="J283" s="18"/>
      <c r="K283" s="18"/>
      <c r="L283" s="18"/>
      <c r="M283" s="18"/>
      <c r="N283" s="18"/>
      <c r="O283" s="18"/>
      <c r="P283" s="21"/>
      <c r="Q283" s="21"/>
      <c r="R283" s="21"/>
      <c r="S283" s="21"/>
      <c r="T283" s="23"/>
      <c r="U283" s="23"/>
      <c r="V283" s="21"/>
      <c r="W283" s="12"/>
      <c r="X283" s="21"/>
    </row>
    <row r="284" spans="3:24" x14ac:dyDescent="0.25">
      <c r="C284" s="99"/>
      <c r="D284" s="112"/>
      <c r="E284" s="23"/>
      <c r="F284" s="20"/>
      <c r="G284" s="22"/>
      <c r="H284" s="18"/>
      <c r="I284" s="18"/>
      <c r="J284" s="18"/>
      <c r="K284" s="18"/>
      <c r="L284" s="18"/>
      <c r="M284" s="18"/>
      <c r="N284" s="18"/>
      <c r="O284" s="18"/>
      <c r="P284" s="21"/>
      <c r="Q284" s="21"/>
      <c r="R284" s="21"/>
      <c r="S284" s="21"/>
      <c r="T284" s="23"/>
      <c r="U284" s="23"/>
      <c r="V284" s="21"/>
      <c r="W284" s="12"/>
      <c r="X284" s="21"/>
    </row>
    <row r="285" spans="3:24" x14ac:dyDescent="0.25">
      <c r="C285" s="99"/>
      <c r="D285" s="112"/>
      <c r="E285" s="23"/>
      <c r="F285" s="20"/>
      <c r="G285" s="22"/>
      <c r="H285" s="18"/>
      <c r="I285" s="18"/>
      <c r="J285" s="18"/>
      <c r="K285" s="18"/>
      <c r="L285" s="18"/>
      <c r="M285" s="18"/>
      <c r="N285" s="18"/>
      <c r="O285" s="18"/>
      <c r="P285" s="21"/>
      <c r="Q285" s="21"/>
      <c r="R285" s="21"/>
      <c r="S285" s="21"/>
      <c r="T285" s="23"/>
      <c r="U285" s="23"/>
      <c r="V285" s="21"/>
      <c r="W285" s="12"/>
      <c r="X285" s="21"/>
    </row>
    <row r="286" spans="3:24" x14ac:dyDescent="0.25">
      <c r="C286" s="99"/>
      <c r="D286" s="112"/>
      <c r="E286" s="23"/>
      <c r="F286" s="20"/>
      <c r="G286" s="22"/>
      <c r="H286" s="18"/>
      <c r="I286" s="18"/>
      <c r="J286" s="18"/>
      <c r="K286" s="18"/>
      <c r="L286" s="18"/>
      <c r="M286" s="18"/>
      <c r="N286" s="18"/>
      <c r="O286" s="18"/>
      <c r="P286" s="21"/>
      <c r="Q286" s="21"/>
      <c r="R286" s="21"/>
      <c r="S286" s="21"/>
      <c r="T286" s="23"/>
      <c r="U286" s="23"/>
      <c r="V286" s="21"/>
      <c r="W286" s="12"/>
      <c r="X286" s="21"/>
    </row>
    <row r="287" spans="3:24" x14ac:dyDescent="0.25">
      <c r="C287" s="99"/>
      <c r="D287" s="112"/>
      <c r="E287" s="23"/>
      <c r="F287" s="20"/>
      <c r="G287" s="22"/>
      <c r="H287" s="18"/>
      <c r="I287" s="18"/>
      <c r="J287" s="18"/>
      <c r="K287" s="18"/>
      <c r="L287" s="18"/>
      <c r="M287" s="18"/>
      <c r="N287" s="18"/>
      <c r="O287" s="18"/>
      <c r="P287" s="21"/>
      <c r="Q287" s="21"/>
      <c r="R287" s="21"/>
      <c r="S287" s="21"/>
      <c r="T287" s="23"/>
      <c r="U287" s="23"/>
      <c r="V287" s="21"/>
      <c r="W287" s="12"/>
      <c r="X287" s="21"/>
    </row>
    <row r="288" spans="3:24" x14ac:dyDescent="0.25">
      <c r="C288" s="99"/>
      <c r="D288" s="112"/>
      <c r="E288" s="23"/>
      <c r="F288" s="20"/>
      <c r="G288" s="22"/>
      <c r="H288" s="18"/>
      <c r="I288" s="18"/>
      <c r="J288" s="18"/>
      <c r="K288" s="18"/>
      <c r="L288" s="18"/>
      <c r="M288" s="18"/>
      <c r="N288" s="18"/>
      <c r="O288" s="18"/>
      <c r="P288" s="21"/>
      <c r="Q288" s="21"/>
      <c r="R288" s="21"/>
      <c r="S288" s="21"/>
      <c r="T288" s="23"/>
      <c r="U288" s="23"/>
      <c r="V288" s="21"/>
      <c r="W288" s="12"/>
      <c r="X288" s="21"/>
    </row>
    <row r="289" spans="3:24" x14ac:dyDescent="0.25">
      <c r="C289" s="99"/>
      <c r="D289" s="112"/>
      <c r="E289" s="23"/>
      <c r="F289" s="20"/>
      <c r="G289" s="22"/>
      <c r="H289" s="18"/>
      <c r="I289" s="18"/>
      <c r="J289" s="18"/>
      <c r="K289" s="18"/>
      <c r="L289" s="18"/>
      <c r="M289" s="18"/>
      <c r="N289" s="18"/>
      <c r="O289" s="18"/>
      <c r="P289" s="21"/>
      <c r="Q289" s="21"/>
      <c r="R289" s="21"/>
      <c r="S289" s="21"/>
      <c r="T289" s="23"/>
      <c r="U289" s="23"/>
      <c r="V289" s="21"/>
      <c r="W289" s="12"/>
      <c r="X289" s="21"/>
    </row>
    <row r="290" spans="3:24" x14ac:dyDescent="0.25">
      <c r="C290" s="99"/>
      <c r="D290" s="112"/>
      <c r="E290" s="23"/>
      <c r="F290" s="20"/>
      <c r="G290" s="22"/>
      <c r="H290" s="18"/>
      <c r="I290" s="18"/>
      <c r="J290" s="18"/>
      <c r="K290" s="18"/>
      <c r="L290" s="18"/>
      <c r="M290" s="18"/>
      <c r="N290" s="18"/>
      <c r="O290" s="18"/>
      <c r="P290" s="21"/>
      <c r="Q290" s="21"/>
      <c r="R290" s="21"/>
      <c r="S290" s="21"/>
      <c r="T290" s="23"/>
      <c r="U290" s="23"/>
      <c r="V290" s="21"/>
      <c r="W290" s="12"/>
      <c r="X290" s="21"/>
    </row>
    <row r="291" spans="3:24" x14ac:dyDescent="0.25">
      <c r="C291" s="99"/>
      <c r="D291" s="112"/>
      <c r="E291" s="23"/>
      <c r="F291" s="20"/>
      <c r="G291" s="22"/>
      <c r="H291" s="18"/>
      <c r="I291" s="18"/>
      <c r="J291" s="18"/>
      <c r="K291" s="18"/>
      <c r="L291" s="18"/>
      <c r="M291" s="18"/>
      <c r="N291" s="18"/>
      <c r="O291" s="18"/>
      <c r="P291" s="21"/>
      <c r="Q291" s="21"/>
      <c r="R291" s="21"/>
      <c r="S291" s="21"/>
      <c r="T291" s="23"/>
      <c r="U291" s="23"/>
      <c r="V291" s="21"/>
      <c r="W291" s="12"/>
      <c r="X291" s="21"/>
    </row>
    <row r="292" spans="3:24" x14ac:dyDescent="0.25">
      <c r="C292" s="99"/>
      <c r="D292" s="112"/>
      <c r="E292" s="23"/>
      <c r="F292" s="20"/>
      <c r="G292" s="22"/>
      <c r="H292" s="18"/>
      <c r="I292" s="18"/>
      <c r="J292" s="18"/>
      <c r="K292" s="18"/>
      <c r="L292" s="18"/>
      <c r="M292" s="18"/>
      <c r="N292" s="18"/>
      <c r="O292" s="18"/>
      <c r="P292" s="21"/>
      <c r="Q292" s="21"/>
      <c r="R292" s="21"/>
      <c r="S292" s="21"/>
      <c r="T292" s="23"/>
      <c r="U292" s="23"/>
      <c r="V292" s="21"/>
      <c r="W292" s="12"/>
      <c r="X292" s="21"/>
    </row>
    <row r="293" spans="3:24" x14ac:dyDescent="0.25">
      <c r="C293" s="99"/>
      <c r="D293" s="112"/>
      <c r="E293" s="23"/>
      <c r="F293" s="20"/>
      <c r="G293" s="22"/>
      <c r="H293" s="18"/>
      <c r="I293" s="18"/>
      <c r="J293" s="18"/>
      <c r="K293" s="18"/>
      <c r="L293" s="18"/>
      <c r="M293" s="18"/>
      <c r="N293" s="18"/>
      <c r="O293" s="18"/>
      <c r="P293" s="21"/>
      <c r="Q293" s="21"/>
      <c r="R293" s="21"/>
      <c r="S293" s="21"/>
      <c r="T293" s="23"/>
      <c r="U293" s="23"/>
      <c r="V293" s="21"/>
      <c r="W293" s="12"/>
      <c r="X293" s="21"/>
    </row>
    <row r="294" spans="3:24" x14ac:dyDescent="0.25">
      <c r="C294" s="99"/>
      <c r="D294" s="112"/>
      <c r="E294" s="23"/>
      <c r="F294" s="20"/>
      <c r="G294" s="22"/>
      <c r="H294" s="18"/>
      <c r="I294" s="18"/>
      <c r="J294" s="18"/>
      <c r="K294" s="18"/>
      <c r="L294" s="18"/>
      <c r="M294" s="18"/>
      <c r="N294" s="18"/>
      <c r="O294" s="18"/>
      <c r="P294" s="21"/>
      <c r="Q294" s="21"/>
      <c r="R294" s="21"/>
      <c r="S294" s="21"/>
      <c r="T294" s="23"/>
      <c r="U294" s="23"/>
      <c r="V294" s="21"/>
      <c r="W294" s="12"/>
      <c r="X294" s="21"/>
    </row>
    <row r="295" spans="3:24" x14ac:dyDescent="0.25">
      <c r="C295" s="99"/>
      <c r="D295" s="112"/>
      <c r="E295" s="23"/>
      <c r="F295" s="20"/>
      <c r="G295" s="22"/>
      <c r="H295" s="18"/>
      <c r="I295" s="18"/>
      <c r="J295" s="18"/>
      <c r="K295" s="18"/>
      <c r="L295" s="18"/>
      <c r="M295" s="18"/>
      <c r="N295" s="18"/>
      <c r="O295" s="18"/>
      <c r="P295" s="21"/>
      <c r="Q295" s="21"/>
      <c r="R295" s="21"/>
      <c r="S295" s="21"/>
      <c r="T295" s="23"/>
      <c r="U295" s="23"/>
      <c r="V295" s="21"/>
      <c r="W295" s="12"/>
      <c r="X295" s="21"/>
    </row>
    <row r="296" spans="3:24" x14ac:dyDescent="0.25">
      <c r="C296" s="99"/>
      <c r="D296" s="112"/>
      <c r="E296" s="23"/>
      <c r="F296" s="20"/>
      <c r="G296" s="22"/>
      <c r="H296" s="18"/>
      <c r="I296" s="18"/>
      <c r="J296" s="18"/>
      <c r="K296" s="18"/>
      <c r="L296" s="18"/>
      <c r="M296" s="18"/>
      <c r="N296" s="18"/>
      <c r="O296" s="18"/>
      <c r="P296" s="21"/>
      <c r="Q296" s="21"/>
      <c r="R296" s="21"/>
      <c r="S296" s="21"/>
      <c r="T296" s="23"/>
      <c r="U296" s="23"/>
      <c r="V296" s="21"/>
      <c r="W296" s="12"/>
      <c r="X296" s="21"/>
    </row>
    <row r="297" spans="3:24" x14ac:dyDescent="0.25">
      <c r="C297" s="99"/>
      <c r="D297" s="112"/>
      <c r="E297" s="23"/>
      <c r="F297" s="20"/>
      <c r="G297" s="22"/>
      <c r="H297" s="18"/>
      <c r="I297" s="18"/>
      <c r="J297" s="18"/>
      <c r="K297" s="18"/>
      <c r="L297" s="18"/>
      <c r="M297" s="18"/>
      <c r="N297" s="18"/>
      <c r="O297" s="18"/>
      <c r="P297" s="21"/>
      <c r="Q297" s="21"/>
      <c r="R297" s="21"/>
      <c r="S297" s="21"/>
      <c r="T297" s="23"/>
      <c r="U297" s="23"/>
      <c r="V297" s="21"/>
      <c r="W297" s="12"/>
      <c r="X297" s="21"/>
    </row>
    <row r="298" spans="3:24" x14ac:dyDescent="0.25">
      <c r="C298" s="99"/>
      <c r="D298" s="112"/>
      <c r="E298" s="23"/>
      <c r="F298" s="20"/>
      <c r="G298" s="22"/>
      <c r="H298" s="18"/>
      <c r="I298" s="18"/>
      <c r="J298" s="18"/>
      <c r="K298" s="18"/>
      <c r="L298" s="18"/>
      <c r="M298" s="18"/>
      <c r="N298" s="18"/>
      <c r="O298" s="18"/>
      <c r="P298" s="21"/>
      <c r="Q298" s="21"/>
      <c r="R298" s="21"/>
      <c r="S298" s="21"/>
      <c r="T298" s="23"/>
      <c r="U298" s="23"/>
      <c r="V298" s="21"/>
      <c r="W298" s="12"/>
      <c r="X298" s="21"/>
    </row>
    <row r="299" spans="3:24" x14ac:dyDescent="0.25">
      <c r="C299" s="99"/>
      <c r="D299" s="112"/>
      <c r="E299" s="23"/>
      <c r="F299" s="20"/>
      <c r="G299" s="22"/>
      <c r="H299" s="18"/>
      <c r="I299" s="18"/>
      <c r="J299" s="18"/>
      <c r="K299" s="18"/>
      <c r="L299" s="18"/>
      <c r="M299" s="18"/>
      <c r="N299" s="18"/>
      <c r="O299" s="18"/>
      <c r="P299" s="21"/>
      <c r="Q299" s="21"/>
      <c r="R299" s="21"/>
      <c r="S299" s="21"/>
      <c r="T299" s="23"/>
      <c r="U299" s="23"/>
      <c r="V299" s="21"/>
      <c r="W299" s="12"/>
      <c r="X299" s="21"/>
    </row>
    <row r="300" spans="3:24" x14ac:dyDescent="0.25">
      <c r="C300" s="99"/>
      <c r="D300" s="112"/>
      <c r="E300" s="23"/>
      <c r="F300" s="20"/>
      <c r="G300" s="22"/>
      <c r="H300" s="18"/>
      <c r="I300" s="18"/>
      <c r="J300" s="18"/>
      <c r="K300" s="18"/>
      <c r="L300" s="18"/>
      <c r="M300" s="18"/>
      <c r="N300" s="18"/>
      <c r="O300" s="18"/>
      <c r="P300" s="21"/>
      <c r="Q300" s="21"/>
      <c r="R300" s="21"/>
      <c r="S300" s="21"/>
      <c r="T300" s="23"/>
      <c r="U300" s="23"/>
      <c r="V300" s="21"/>
      <c r="W300" s="12"/>
      <c r="X300" s="21"/>
    </row>
    <row r="301" spans="3:24" x14ac:dyDescent="0.25">
      <c r="C301" s="99"/>
      <c r="D301" s="112"/>
      <c r="E301" s="23"/>
      <c r="F301" s="20"/>
      <c r="G301" s="22"/>
      <c r="H301" s="18"/>
      <c r="I301" s="18"/>
      <c r="J301" s="18"/>
      <c r="K301" s="18"/>
      <c r="L301" s="18"/>
      <c r="M301" s="18"/>
      <c r="N301" s="18"/>
      <c r="O301" s="18"/>
      <c r="P301" s="21"/>
      <c r="Q301" s="21"/>
      <c r="R301" s="21"/>
      <c r="S301" s="21"/>
      <c r="T301" s="23"/>
      <c r="U301" s="23"/>
      <c r="V301" s="21"/>
      <c r="W301" s="12"/>
      <c r="X301" s="21"/>
    </row>
    <row r="302" spans="3:24" x14ac:dyDescent="0.25">
      <c r="C302" s="99"/>
      <c r="D302" s="112"/>
      <c r="E302" s="23"/>
      <c r="F302" s="20"/>
      <c r="G302" s="22"/>
      <c r="H302" s="18"/>
      <c r="I302" s="18"/>
      <c r="J302" s="18"/>
      <c r="K302" s="18"/>
      <c r="L302" s="18"/>
      <c r="M302" s="18"/>
      <c r="N302" s="18"/>
      <c r="O302" s="18"/>
      <c r="P302" s="21"/>
      <c r="Q302" s="21"/>
      <c r="R302" s="21"/>
      <c r="S302" s="21"/>
      <c r="T302" s="23"/>
      <c r="U302" s="23"/>
      <c r="V302" s="21"/>
      <c r="W302" s="12"/>
      <c r="X302" s="21"/>
    </row>
    <row r="303" spans="3:24" x14ac:dyDescent="0.25">
      <c r="C303" s="99"/>
      <c r="D303" s="112"/>
      <c r="E303" s="23"/>
      <c r="F303" s="20"/>
      <c r="G303" s="22"/>
      <c r="H303" s="18"/>
      <c r="I303" s="18"/>
      <c r="J303" s="18"/>
      <c r="K303" s="18"/>
      <c r="L303" s="18"/>
      <c r="M303" s="18"/>
      <c r="N303" s="18"/>
      <c r="O303" s="18"/>
      <c r="P303" s="21"/>
      <c r="Q303" s="21"/>
      <c r="R303" s="21"/>
      <c r="S303" s="21"/>
      <c r="T303" s="23"/>
      <c r="U303" s="23"/>
      <c r="V303" s="21"/>
      <c r="W303" s="12"/>
      <c r="X303" s="21"/>
    </row>
    <row r="304" spans="3:24" x14ac:dyDescent="0.25">
      <c r="C304" s="99"/>
      <c r="D304" s="112"/>
      <c r="E304" s="23"/>
      <c r="F304" s="20"/>
      <c r="G304" s="22"/>
      <c r="H304" s="18"/>
      <c r="I304" s="18"/>
      <c r="J304" s="18"/>
      <c r="K304" s="18"/>
      <c r="L304" s="18"/>
      <c r="M304" s="18"/>
      <c r="N304" s="18"/>
      <c r="O304" s="18"/>
      <c r="P304" s="21"/>
      <c r="Q304" s="21"/>
      <c r="R304" s="21"/>
      <c r="S304" s="21"/>
      <c r="T304" s="23"/>
      <c r="U304" s="23"/>
      <c r="V304" s="21"/>
      <c r="W304" s="12"/>
      <c r="X304" s="21"/>
    </row>
    <row r="305" spans="3:24" x14ac:dyDescent="0.25">
      <c r="C305" s="99"/>
      <c r="D305" s="112"/>
      <c r="E305" s="23"/>
      <c r="F305" s="20"/>
      <c r="G305" s="22"/>
      <c r="H305" s="18"/>
      <c r="I305" s="18"/>
      <c r="J305" s="18"/>
      <c r="K305" s="18"/>
      <c r="L305" s="18"/>
      <c r="M305" s="18"/>
      <c r="N305" s="18"/>
      <c r="O305" s="18"/>
      <c r="P305" s="21"/>
      <c r="Q305" s="21"/>
      <c r="R305" s="21"/>
      <c r="S305" s="21"/>
      <c r="T305" s="23"/>
      <c r="U305" s="23"/>
      <c r="V305" s="21"/>
      <c r="W305" s="12"/>
      <c r="X305" s="21"/>
    </row>
    <row r="306" spans="3:24" x14ac:dyDescent="0.25">
      <c r="C306" s="99"/>
      <c r="D306" s="112"/>
      <c r="E306" s="23"/>
      <c r="F306" s="20"/>
      <c r="G306" s="22"/>
      <c r="H306" s="18"/>
      <c r="I306" s="18"/>
      <c r="J306" s="18"/>
      <c r="K306" s="18"/>
      <c r="L306" s="18"/>
      <c r="M306" s="18"/>
      <c r="N306" s="18"/>
      <c r="O306" s="18"/>
      <c r="P306" s="21"/>
      <c r="Q306" s="21"/>
      <c r="R306" s="21"/>
      <c r="S306" s="21"/>
      <c r="T306" s="23"/>
      <c r="U306" s="23"/>
      <c r="V306" s="21"/>
      <c r="W306" s="12"/>
      <c r="X306" s="21"/>
    </row>
    <row r="307" spans="3:24" x14ac:dyDescent="0.25">
      <c r="C307" s="99"/>
      <c r="D307" s="112"/>
      <c r="E307" s="23"/>
      <c r="F307" s="20"/>
      <c r="G307" s="22"/>
      <c r="H307" s="18"/>
      <c r="I307" s="18"/>
      <c r="J307" s="18"/>
      <c r="K307" s="18"/>
      <c r="L307" s="18"/>
      <c r="M307" s="18"/>
      <c r="N307" s="18"/>
      <c r="O307" s="18"/>
      <c r="P307" s="21"/>
      <c r="Q307" s="21"/>
      <c r="R307" s="21"/>
      <c r="S307" s="21"/>
      <c r="T307" s="23"/>
      <c r="U307" s="23"/>
      <c r="V307" s="21"/>
      <c r="W307" s="12"/>
      <c r="X307" s="21"/>
    </row>
    <row r="308" spans="3:24" x14ac:dyDescent="0.25">
      <c r="C308" s="99"/>
      <c r="D308" s="112"/>
      <c r="E308" s="23"/>
      <c r="F308" s="20"/>
      <c r="G308" s="22"/>
      <c r="H308" s="18"/>
      <c r="I308" s="18"/>
      <c r="J308" s="18"/>
      <c r="K308" s="18"/>
      <c r="L308" s="18"/>
      <c r="M308" s="18"/>
      <c r="N308" s="18"/>
      <c r="O308" s="18"/>
      <c r="P308" s="21"/>
      <c r="Q308" s="21"/>
      <c r="R308" s="21"/>
      <c r="S308" s="21"/>
      <c r="T308" s="23"/>
      <c r="U308" s="23"/>
      <c r="V308" s="21"/>
      <c r="W308" s="12"/>
      <c r="X308" s="21"/>
    </row>
    <row r="309" spans="3:24" x14ac:dyDescent="0.25">
      <c r="C309" s="99"/>
      <c r="D309" s="112"/>
      <c r="E309" s="23"/>
      <c r="F309" s="20"/>
      <c r="G309" s="22"/>
      <c r="H309" s="18"/>
      <c r="I309" s="18"/>
      <c r="J309" s="18"/>
      <c r="K309" s="18"/>
      <c r="L309" s="18"/>
      <c r="M309" s="18"/>
      <c r="N309" s="18"/>
      <c r="O309" s="18"/>
      <c r="P309" s="21"/>
      <c r="Q309" s="21"/>
      <c r="R309" s="21"/>
      <c r="S309" s="21"/>
      <c r="T309" s="23"/>
      <c r="U309" s="23"/>
      <c r="V309" s="21"/>
      <c r="W309" s="12"/>
      <c r="X309" s="21"/>
    </row>
    <row r="310" spans="3:24" x14ac:dyDescent="0.25">
      <c r="C310" s="99"/>
      <c r="D310" s="112"/>
      <c r="E310" s="23"/>
      <c r="F310" s="20"/>
      <c r="G310" s="22"/>
      <c r="H310" s="18"/>
      <c r="I310" s="18"/>
      <c r="J310" s="18"/>
      <c r="K310" s="18"/>
      <c r="L310" s="18"/>
      <c r="M310" s="18"/>
      <c r="N310" s="18"/>
      <c r="O310" s="18"/>
      <c r="P310" s="21"/>
      <c r="Q310" s="21"/>
      <c r="R310" s="21"/>
      <c r="S310" s="21"/>
      <c r="T310" s="23"/>
      <c r="U310" s="23"/>
      <c r="V310" s="21"/>
      <c r="W310" s="12"/>
      <c r="X310" s="21"/>
    </row>
    <row r="311" spans="3:24" x14ac:dyDescent="0.25">
      <c r="C311" s="99"/>
      <c r="D311" s="112"/>
      <c r="E311" s="23"/>
      <c r="F311" s="20"/>
      <c r="G311" s="22"/>
      <c r="H311" s="18"/>
      <c r="I311" s="18"/>
      <c r="J311" s="18"/>
      <c r="K311" s="18"/>
      <c r="L311" s="18"/>
      <c r="M311" s="18"/>
      <c r="N311" s="18"/>
      <c r="O311" s="18"/>
      <c r="P311" s="21"/>
      <c r="Q311" s="21"/>
      <c r="R311" s="21"/>
      <c r="S311" s="21"/>
      <c r="T311" s="23"/>
      <c r="U311" s="23"/>
      <c r="V311" s="21"/>
      <c r="W311" s="12"/>
      <c r="X311" s="21"/>
    </row>
    <row r="312" spans="3:24" x14ac:dyDescent="0.25">
      <c r="C312" s="99"/>
      <c r="D312" s="112"/>
      <c r="E312" s="23"/>
      <c r="F312" s="20"/>
      <c r="G312" s="22"/>
      <c r="H312" s="18"/>
      <c r="I312" s="18"/>
      <c r="J312" s="18"/>
      <c r="K312" s="18"/>
      <c r="L312" s="18"/>
      <c r="M312" s="18"/>
      <c r="N312" s="18"/>
      <c r="O312" s="18"/>
      <c r="P312" s="21"/>
      <c r="Q312" s="21"/>
      <c r="R312" s="21"/>
      <c r="S312" s="21"/>
      <c r="T312" s="23"/>
      <c r="U312" s="23"/>
      <c r="V312" s="21"/>
      <c r="W312" s="12"/>
      <c r="X312" s="21"/>
    </row>
    <row r="313" spans="3:24" x14ac:dyDescent="0.25">
      <c r="C313" s="99"/>
      <c r="D313" s="112"/>
      <c r="E313" s="23"/>
      <c r="F313" s="20"/>
      <c r="G313" s="22"/>
      <c r="H313" s="18"/>
      <c r="I313" s="18"/>
      <c r="J313" s="18"/>
      <c r="K313" s="18"/>
      <c r="L313" s="18"/>
      <c r="M313" s="18"/>
      <c r="N313" s="18"/>
      <c r="O313" s="18"/>
      <c r="P313" s="21"/>
      <c r="Q313" s="21"/>
      <c r="R313" s="21"/>
      <c r="S313" s="21"/>
      <c r="T313" s="23"/>
      <c r="U313" s="23"/>
      <c r="V313" s="21"/>
      <c r="W313" s="12"/>
      <c r="X313" s="21"/>
    </row>
    <row r="314" spans="3:24" x14ac:dyDescent="0.25">
      <c r="C314" s="99"/>
      <c r="D314" s="112"/>
      <c r="E314" s="23"/>
      <c r="F314" s="20"/>
      <c r="G314" s="22"/>
      <c r="H314" s="18"/>
      <c r="I314" s="18"/>
      <c r="J314" s="18"/>
      <c r="K314" s="18"/>
      <c r="L314" s="18"/>
      <c r="M314" s="18"/>
      <c r="N314" s="18"/>
      <c r="O314" s="18"/>
      <c r="P314" s="21"/>
      <c r="Q314" s="21"/>
      <c r="R314" s="21"/>
      <c r="S314" s="21"/>
      <c r="T314" s="23"/>
      <c r="U314" s="23"/>
      <c r="V314" s="21"/>
      <c r="W314" s="12"/>
      <c r="X314" s="21"/>
    </row>
    <row r="315" spans="3:24" x14ac:dyDescent="0.25">
      <c r="C315" s="99"/>
      <c r="D315" s="112"/>
      <c r="E315" s="23"/>
      <c r="F315" s="20"/>
      <c r="G315" s="22"/>
      <c r="H315" s="18"/>
      <c r="I315" s="18"/>
      <c r="J315" s="18"/>
      <c r="K315" s="18"/>
      <c r="L315" s="18"/>
      <c r="M315" s="18"/>
      <c r="N315" s="18"/>
      <c r="O315" s="18"/>
      <c r="P315" s="21"/>
      <c r="Q315" s="21"/>
      <c r="R315" s="21"/>
      <c r="S315" s="21"/>
      <c r="T315" s="23"/>
      <c r="U315" s="23"/>
      <c r="V315" s="21"/>
      <c r="W315" s="12"/>
      <c r="X315" s="21"/>
    </row>
    <row r="316" spans="3:24" x14ac:dyDescent="0.25">
      <c r="C316" s="99"/>
      <c r="D316" s="112"/>
      <c r="E316" s="23"/>
      <c r="F316" s="20"/>
      <c r="G316" s="22"/>
      <c r="H316" s="18"/>
      <c r="I316" s="18"/>
      <c r="J316" s="18"/>
      <c r="K316" s="18"/>
      <c r="L316" s="18"/>
      <c r="M316" s="18"/>
      <c r="N316" s="18"/>
      <c r="O316" s="18"/>
      <c r="P316" s="21"/>
      <c r="Q316" s="21"/>
      <c r="R316" s="21"/>
      <c r="S316" s="21"/>
      <c r="T316" s="23"/>
      <c r="U316" s="23"/>
      <c r="V316" s="21"/>
      <c r="W316" s="12"/>
      <c r="X316" s="21"/>
    </row>
    <row r="317" spans="3:24" x14ac:dyDescent="0.25">
      <c r="C317" s="99"/>
      <c r="D317" s="112"/>
      <c r="E317" s="23"/>
      <c r="F317" s="20"/>
      <c r="G317" s="22"/>
      <c r="H317" s="18"/>
      <c r="I317" s="18"/>
      <c r="J317" s="18"/>
      <c r="K317" s="18"/>
      <c r="L317" s="18"/>
      <c r="M317" s="18"/>
      <c r="N317" s="18"/>
      <c r="O317" s="18"/>
      <c r="P317" s="21"/>
      <c r="Q317" s="21"/>
      <c r="R317" s="21"/>
      <c r="S317" s="21"/>
      <c r="T317" s="23"/>
      <c r="U317" s="23"/>
      <c r="V317" s="21"/>
      <c r="W317" s="12"/>
      <c r="X317" s="21"/>
    </row>
    <row r="318" spans="3:24" x14ac:dyDescent="0.25">
      <c r="C318" s="99"/>
      <c r="D318" s="112"/>
      <c r="E318" s="23"/>
      <c r="F318" s="20"/>
      <c r="G318" s="22"/>
      <c r="H318" s="18"/>
      <c r="I318" s="18"/>
      <c r="J318" s="18"/>
      <c r="K318" s="18"/>
      <c r="L318" s="18"/>
      <c r="M318" s="18"/>
      <c r="N318" s="18"/>
      <c r="O318" s="18"/>
      <c r="P318" s="21"/>
      <c r="Q318" s="21"/>
      <c r="R318" s="21"/>
      <c r="S318" s="21"/>
      <c r="T318" s="23"/>
      <c r="U318" s="23"/>
      <c r="V318" s="21"/>
      <c r="W318" s="12"/>
      <c r="X318" s="21"/>
    </row>
    <row r="319" spans="3:24" x14ac:dyDescent="0.25">
      <c r="C319" s="99"/>
      <c r="D319" s="112"/>
      <c r="E319" s="23"/>
      <c r="F319" s="20"/>
      <c r="G319" s="22"/>
      <c r="H319" s="18"/>
      <c r="I319" s="18"/>
      <c r="J319" s="18"/>
      <c r="K319" s="18"/>
      <c r="L319" s="18"/>
      <c r="M319" s="18"/>
      <c r="N319" s="18"/>
      <c r="O319" s="18"/>
      <c r="P319" s="21"/>
      <c r="Q319" s="21"/>
      <c r="R319" s="21"/>
      <c r="S319" s="21"/>
      <c r="T319" s="23"/>
      <c r="U319" s="23"/>
      <c r="V319" s="21"/>
      <c r="W319" s="12"/>
      <c r="X319" s="21"/>
    </row>
    <row r="320" spans="3:24" x14ac:dyDescent="0.25">
      <c r="C320" s="99"/>
      <c r="D320" s="112"/>
      <c r="E320" s="23"/>
      <c r="F320" s="20"/>
      <c r="G320" s="22"/>
      <c r="H320" s="18"/>
      <c r="I320" s="18"/>
      <c r="J320" s="18"/>
      <c r="K320" s="18"/>
      <c r="L320" s="18"/>
      <c r="M320" s="18"/>
      <c r="N320" s="18"/>
      <c r="O320" s="18"/>
      <c r="P320" s="21"/>
      <c r="Q320" s="21"/>
      <c r="R320" s="21"/>
      <c r="S320" s="21"/>
      <c r="T320" s="23"/>
      <c r="U320" s="23"/>
      <c r="V320" s="21"/>
      <c r="W320" s="12"/>
      <c r="X320" s="21"/>
    </row>
    <row r="321" spans="3:24" x14ac:dyDescent="0.25">
      <c r="C321" s="99"/>
      <c r="D321" s="112"/>
      <c r="E321" s="23"/>
      <c r="F321" s="20"/>
      <c r="G321" s="22"/>
      <c r="H321" s="18"/>
      <c r="I321" s="18"/>
      <c r="J321" s="18"/>
      <c r="K321" s="18"/>
      <c r="L321" s="18"/>
      <c r="M321" s="18"/>
      <c r="N321" s="18"/>
      <c r="O321" s="18"/>
      <c r="P321" s="21"/>
      <c r="Q321" s="21"/>
      <c r="R321" s="21"/>
      <c r="S321" s="21"/>
      <c r="T321" s="23"/>
      <c r="U321" s="23"/>
      <c r="V321" s="21"/>
      <c r="W321" s="12"/>
      <c r="X321" s="21"/>
    </row>
    <row r="322" spans="3:24" x14ac:dyDescent="0.25">
      <c r="C322" s="99"/>
      <c r="D322" s="112"/>
      <c r="E322" s="23"/>
      <c r="F322" s="20"/>
      <c r="G322" s="22"/>
      <c r="H322" s="18"/>
      <c r="I322" s="18"/>
      <c r="J322" s="18"/>
      <c r="K322" s="18"/>
      <c r="L322" s="18"/>
      <c r="M322" s="18"/>
      <c r="N322" s="18"/>
      <c r="O322" s="18"/>
      <c r="P322" s="21"/>
      <c r="Q322" s="21"/>
      <c r="R322" s="21"/>
      <c r="S322" s="21"/>
      <c r="T322" s="23"/>
      <c r="U322" s="23"/>
      <c r="V322" s="21"/>
      <c r="W322" s="12"/>
      <c r="X322" s="21"/>
    </row>
    <row r="323" spans="3:24" x14ac:dyDescent="0.25">
      <c r="C323" s="99"/>
      <c r="D323" s="112"/>
      <c r="E323" s="23"/>
      <c r="F323" s="20"/>
      <c r="G323" s="22"/>
      <c r="H323" s="18"/>
      <c r="I323" s="18"/>
      <c r="J323" s="18"/>
      <c r="K323" s="18"/>
      <c r="L323" s="18"/>
      <c r="M323" s="18"/>
      <c r="N323" s="18"/>
      <c r="O323" s="18"/>
      <c r="P323" s="21"/>
      <c r="Q323" s="21"/>
      <c r="R323" s="21"/>
      <c r="S323" s="21"/>
      <c r="T323" s="23"/>
      <c r="U323" s="23"/>
      <c r="V323" s="21"/>
      <c r="W323" s="12"/>
      <c r="X323" s="21"/>
    </row>
    <row r="324" spans="3:24" x14ac:dyDescent="0.25">
      <c r="C324" s="99"/>
      <c r="D324" s="112"/>
      <c r="E324" s="23"/>
      <c r="F324" s="20"/>
      <c r="G324" s="22"/>
      <c r="H324" s="18"/>
      <c r="I324" s="18"/>
      <c r="J324" s="18"/>
      <c r="K324" s="18"/>
      <c r="L324" s="18"/>
      <c r="M324" s="18"/>
      <c r="N324" s="18"/>
      <c r="O324" s="18"/>
      <c r="P324" s="21"/>
      <c r="Q324" s="21"/>
      <c r="R324" s="21"/>
      <c r="S324" s="21"/>
      <c r="T324" s="23"/>
      <c r="U324" s="23"/>
      <c r="V324" s="21"/>
      <c r="W324" s="12"/>
      <c r="X324" s="21"/>
    </row>
    <row r="325" spans="3:24" x14ac:dyDescent="0.25">
      <c r="C325" s="99"/>
      <c r="D325" s="112"/>
      <c r="E325" s="23"/>
      <c r="F325" s="20"/>
      <c r="G325" s="22"/>
      <c r="H325" s="18"/>
      <c r="I325" s="18"/>
      <c r="J325" s="18"/>
      <c r="K325" s="18"/>
      <c r="L325" s="18"/>
      <c r="M325" s="18"/>
      <c r="N325" s="18"/>
      <c r="O325" s="18"/>
      <c r="P325" s="21"/>
      <c r="Q325" s="21"/>
      <c r="R325" s="21"/>
      <c r="S325" s="21"/>
      <c r="T325" s="23"/>
      <c r="U325" s="23"/>
      <c r="V325" s="21"/>
      <c r="W325" s="12"/>
      <c r="X325" s="21"/>
    </row>
    <row r="326" spans="3:24" x14ac:dyDescent="0.25">
      <c r="C326" s="99"/>
      <c r="D326" s="112"/>
      <c r="E326" s="23"/>
      <c r="F326" s="20"/>
      <c r="G326" s="22"/>
      <c r="H326" s="18"/>
      <c r="I326" s="18"/>
      <c r="J326" s="18"/>
      <c r="K326" s="18"/>
      <c r="L326" s="18"/>
      <c r="M326" s="18"/>
      <c r="N326" s="18"/>
      <c r="O326" s="18"/>
      <c r="P326" s="21"/>
      <c r="Q326" s="21"/>
      <c r="R326" s="21"/>
      <c r="S326" s="21"/>
      <c r="T326" s="23"/>
      <c r="U326" s="23"/>
      <c r="V326" s="21"/>
      <c r="W326" s="12"/>
      <c r="X326" s="21"/>
    </row>
    <row r="327" spans="3:24" x14ac:dyDescent="0.25">
      <c r="C327" s="99"/>
      <c r="D327" s="112"/>
      <c r="E327" s="23"/>
      <c r="F327" s="20"/>
      <c r="G327" s="22"/>
      <c r="H327" s="18"/>
      <c r="I327" s="18"/>
      <c r="J327" s="18"/>
      <c r="K327" s="18"/>
      <c r="L327" s="18"/>
      <c r="M327" s="18"/>
      <c r="N327" s="18"/>
      <c r="O327" s="18"/>
      <c r="P327" s="21"/>
      <c r="Q327" s="21"/>
      <c r="R327" s="21"/>
      <c r="S327" s="21"/>
      <c r="T327" s="23"/>
      <c r="U327" s="23"/>
      <c r="V327" s="21"/>
      <c r="W327" s="12"/>
      <c r="X327" s="21"/>
    </row>
    <row r="328" spans="3:24" x14ac:dyDescent="0.25">
      <c r="C328" s="99"/>
      <c r="D328" s="112"/>
      <c r="F328" s="20"/>
      <c r="G328" s="22"/>
      <c r="H328" s="18"/>
      <c r="I328" s="18"/>
      <c r="J328" s="18"/>
      <c r="K328" s="18"/>
      <c r="L328" s="18"/>
      <c r="M328" s="18"/>
      <c r="N328" s="18"/>
      <c r="W328" s="12"/>
    </row>
    <row r="329" spans="3:24" x14ac:dyDescent="0.25">
      <c r="C329" s="99"/>
      <c r="D329" s="112"/>
      <c r="F329" s="20"/>
      <c r="G329" s="22"/>
      <c r="H329" s="18"/>
      <c r="I329" s="18"/>
      <c r="J329" s="18"/>
      <c r="K329" s="18"/>
      <c r="L329" s="18"/>
      <c r="M329" s="18"/>
      <c r="N329" s="18"/>
      <c r="W329" s="12"/>
    </row>
    <row r="330" spans="3:24" x14ac:dyDescent="0.25">
      <c r="C330" s="99"/>
      <c r="D330" s="112"/>
      <c r="W330" s="12"/>
    </row>
    <row r="331" spans="3:24" x14ac:dyDescent="0.25">
      <c r="C331" s="99"/>
      <c r="D331" s="112"/>
      <c r="W331" s="12"/>
    </row>
    <row r="332" spans="3:24" x14ac:dyDescent="0.25">
      <c r="C332" s="99"/>
      <c r="D332" s="112"/>
      <c r="W332" s="12"/>
    </row>
    <row r="333" spans="3:24" x14ac:dyDescent="0.25">
      <c r="C333" s="99"/>
      <c r="D333" s="112"/>
      <c r="W333" s="12"/>
    </row>
    <row r="334" spans="3:24" x14ac:dyDescent="0.25">
      <c r="C334" s="99"/>
      <c r="D334" s="112"/>
      <c r="W334" s="12"/>
    </row>
    <row r="335" spans="3:24" x14ac:dyDescent="0.25">
      <c r="C335" s="99"/>
      <c r="D335" s="112"/>
      <c r="W335" s="12"/>
    </row>
    <row r="336" spans="3:24" x14ac:dyDescent="0.25">
      <c r="C336" s="99"/>
      <c r="D336" s="112"/>
      <c r="W336" s="12"/>
    </row>
    <row r="337" spans="3:23" x14ac:dyDescent="0.25">
      <c r="C337" s="99"/>
      <c r="D337" s="112"/>
      <c r="W337" s="12"/>
    </row>
    <row r="338" spans="3:23" x14ac:dyDescent="0.25">
      <c r="C338" s="99"/>
      <c r="D338" s="112"/>
      <c r="W338" s="12"/>
    </row>
    <row r="339" spans="3:23" x14ac:dyDescent="0.25">
      <c r="C339" s="99"/>
      <c r="D339" s="112"/>
      <c r="W339" s="12"/>
    </row>
    <row r="340" spans="3:23" x14ac:dyDescent="0.25">
      <c r="C340" s="99"/>
      <c r="D340" s="112"/>
      <c r="W340" s="12"/>
    </row>
    <row r="341" spans="3:23" x14ac:dyDescent="0.25">
      <c r="C341" s="99"/>
      <c r="D341" s="112"/>
      <c r="W341" s="12"/>
    </row>
    <row r="342" spans="3:23" x14ac:dyDescent="0.25">
      <c r="C342" s="99"/>
      <c r="D342" s="112"/>
      <c r="W342" s="12"/>
    </row>
    <row r="343" spans="3:23" x14ac:dyDescent="0.25">
      <c r="C343" s="99"/>
      <c r="D343" s="112"/>
      <c r="W343" s="12"/>
    </row>
    <row r="344" spans="3:23" x14ac:dyDescent="0.25">
      <c r="C344" s="99"/>
      <c r="D344" s="112"/>
      <c r="W344" s="12"/>
    </row>
    <row r="345" spans="3:23" x14ac:dyDescent="0.25">
      <c r="C345" s="99"/>
      <c r="D345" s="112"/>
      <c r="W345" s="12"/>
    </row>
    <row r="346" spans="3:23" x14ac:dyDescent="0.25">
      <c r="C346" s="99"/>
      <c r="D346" s="112"/>
      <c r="W346" s="12"/>
    </row>
    <row r="347" spans="3:23" x14ac:dyDescent="0.25">
      <c r="C347" s="99"/>
      <c r="D347" s="112"/>
      <c r="W347" s="12"/>
    </row>
    <row r="348" spans="3:23" x14ac:dyDescent="0.25">
      <c r="C348" s="99"/>
      <c r="D348" s="112"/>
      <c r="W348" s="12"/>
    </row>
    <row r="349" spans="3:23" x14ac:dyDescent="0.25">
      <c r="C349" s="99"/>
      <c r="D349" s="112"/>
      <c r="W349" s="12"/>
    </row>
    <row r="350" spans="3:23" x14ac:dyDescent="0.25">
      <c r="C350" s="99"/>
      <c r="D350" s="112"/>
      <c r="W350" s="12"/>
    </row>
    <row r="351" spans="3:23" x14ac:dyDescent="0.25">
      <c r="C351" s="99"/>
      <c r="D351" s="112"/>
      <c r="W351" s="12"/>
    </row>
    <row r="352" spans="3:23" x14ac:dyDescent="0.25">
      <c r="C352" s="99"/>
      <c r="D352" s="112"/>
      <c r="W352" s="12"/>
    </row>
    <row r="353" spans="3:23" x14ac:dyDescent="0.25">
      <c r="C353" s="99"/>
      <c r="D353" s="112"/>
      <c r="W353" s="12"/>
    </row>
    <row r="354" spans="3:23" x14ac:dyDescent="0.25">
      <c r="C354" s="99"/>
      <c r="D354" s="112"/>
      <c r="W354" s="12"/>
    </row>
    <row r="355" spans="3:23" x14ac:dyDescent="0.25">
      <c r="C355" s="99"/>
      <c r="D355" s="112"/>
      <c r="W355" s="12"/>
    </row>
    <row r="356" spans="3:23" x14ac:dyDescent="0.25">
      <c r="C356" s="99"/>
      <c r="D356" s="112"/>
      <c r="W356" s="12"/>
    </row>
    <row r="357" spans="3:23" x14ac:dyDescent="0.25">
      <c r="C357" s="99"/>
      <c r="D357" s="112"/>
      <c r="W357" s="12"/>
    </row>
    <row r="358" spans="3:23" x14ac:dyDescent="0.25">
      <c r="C358" s="99"/>
      <c r="D358" s="112"/>
      <c r="W358" s="12"/>
    </row>
    <row r="359" spans="3:23" x14ac:dyDescent="0.25">
      <c r="C359" s="99"/>
      <c r="D359" s="112"/>
      <c r="W359" s="12"/>
    </row>
    <row r="360" spans="3:23" x14ac:dyDescent="0.25">
      <c r="C360" s="99"/>
      <c r="D360" s="112"/>
      <c r="W360" s="12"/>
    </row>
    <row r="361" spans="3:23" x14ac:dyDescent="0.25">
      <c r="C361" s="99"/>
      <c r="D361" s="112"/>
      <c r="W361" s="12"/>
    </row>
    <row r="362" spans="3:23" x14ac:dyDescent="0.25">
      <c r="C362" s="99"/>
      <c r="D362" s="112"/>
      <c r="W362" s="12"/>
    </row>
    <row r="363" spans="3:23" x14ac:dyDescent="0.25">
      <c r="C363" s="99"/>
      <c r="D363" s="112"/>
      <c r="W363" s="12"/>
    </row>
    <row r="364" spans="3:23" x14ac:dyDescent="0.25">
      <c r="C364" s="99"/>
      <c r="D364" s="112"/>
      <c r="W364" s="12"/>
    </row>
    <row r="365" spans="3:23" x14ac:dyDescent="0.25">
      <c r="C365" s="99"/>
      <c r="D365" s="112"/>
      <c r="W365" s="12"/>
    </row>
    <row r="366" spans="3:23" x14ac:dyDescent="0.25">
      <c r="C366" s="99"/>
      <c r="D366" s="112"/>
      <c r="W366" s="12"/>
    </row>
    <row r="367" spans="3:23" x14ac:dyDescent="0.25">
      <c r="C367" s="99"/>
      <c r="D367" s="112"/>
      <c r="W367" s="12"/>
    </row>
    <row r="368" spans="3:23" x14ac:dyDescent="0.25">
      <c r="C368" s="99"/>
      <c r="D368" s="112"/>
      <c r="W368" s="12"/>
    </row>
    <row r="369" spans="3:23" x14ac:dyDescent="0.25">
      <c r="C369" s="99"/>
      <c r="D369" s="112"/>
      <c r="W369" s="12"/>
    </row>
    <row r="370" spans="3:23" x14ac:dyDescent="0.25">
      <c r="C370" s="99"/>
      <c r="D370" s="112"/>
      <c r="W370" s="12"/>
    </row>
    <row r="371" spans="3:23" x14ac:dyDescent="0.25">
      <c r="C371" s="99"/>
      <c r="D371" s="112"/>
      <c r="W371" s="12"/>
    </row>
    <row r="372" spans="3:23" x14ac:dyDescent="0.25">
      <c r="C372" s="99"/>
      <c r="D372" s="112"/>
      <c r="W372" s="12"/>
    </row>
    <row r="373" spans="3:23" x14ac:dyDescent="0.25">
      <c r="C373" s="99"/>
      <c r="D373" s="112"/>
      <c r="W373" s="12"/>
    </row>
    <row r="374" spans="3:23" x14ac:dyDescent="0.25">
      <c r="C374" s="99"/>
      <c r="D374" s="112"/>
      <c r="W374" s="12"/>
    </row>
    <row r="375" spans="3:23" x14ac:dyDescent="0.25">
      <c r="C375" s="99"/>
      <c r="D375" s="112"/>
      <c r="W375" s="12"/>
    </row>
    <row r="376" spans="3:23" x14ac:dyDescent="0.25">
      <c r="C376" s="99"/>
      <c r="D376" s="112"/>
      <c r="W376" s="12"/>
    </row>
    <row r="377" spans="3:23" x14ac:dyDescent="0.25">
      <c r="C377" s="99"/>
      <c r="D377" s="112"/>
      <c r="W377" s="12"/>
    </row>
    <row r="378" spans="3:23" x14ac:dyDescent="0.25">
      <c r="C378" s="99"/>
      <c r="D378" s="112"/>
      <c r="W378" s="12"/>
    </row>
    <row r="379" spans="3:23" x14ac:dyDescent="0.25">
      <c r="C379" s="99"/>
      <c r="D379" s="112"/>
      <c r="W379" s="12"/>
    </row>
    <row r="380" spans="3:23" x14ac:dyDescent="0.25">
      <c r="C380" s="99"/>
      <c r="D380" s="112"/>
      <c r="W380" s="12"/>
    </row>
    <row r="381" spans="3:23" x14ac:dyDescent="0.25">
      <c r="C381" s="99"/>
      <c r="D381" s="112"/>
      <c r="W381" s="12"/>
    </row>
    <row r="382" spans="3:23" x14ac:dyDescent="0.25">
      <c r="C382" s="99"/>
      <c r="D382" s="112"/>
      <c r="W382" s="12"/>
    </row>
    <row r="383" spans="3:23" x14ac:dyDescent="0.25">
      <c r="C383" s="99"/>
      <c r="D383" s="112"/>
      <c r="W383" s="12"/>
    </row>
    <row r="384" spans="3:23" x14ac:dyDescent="0.25">
      <c r="C384" s="99"/>
      <c r="D384" s="112"/>
      <c r="W384" s="12"/>
    </row>
    <row r="385" spans="3:23" x14ac:dyDescent="0.25">
      <c r="C385" s="99"/>
      <c r="D385" s="112"/>
      <c r="W385" s="12"/>
    </row>
    <row r="386" spans="3:23" x14ac:dyDescent="0.25">
      <c r="C386" s="99"/>
      <c r="D386" s="112"/>
      <c r="W386" s="12"/>
    </row>
    <row r="387" spans="3:23" x14ac:dyDescent="0.25">
      <c r="C387" s="99"/>
      <c r="D387" s="112"/>
      <c r="W387" s="12"/>
    </row>
    <row r="388" spans="3:23" x14ac:dyDescent="0.25">
      <c r="C388" s="99"/>
      <c r="D388" s="112"/>
      <c r="W388" s="12"/>
    </row>
    <row r="389" spans="3:23" x14ac:dyDescent="0.25">
      <c r="C389" s="99"/>
      <c r="D389" s="112"/>
      <c r="W389" s="12"/>
    </row>
    <row r="390" spans="3:23" x14ac:dyDescent="0.25">
      <c r="C390" s="99"/>
      <c r="D390" s="112"/>
      <c r="W390" s="12"/>
    </row>
    <row r="391" spans="3:23" x14ac:dyDescent="0.25">
      <c r="C391" s="99"/>
      <c r="D391" s="112"/>
      <c r="W391" s="12"/>
    </row>
    <row r="392" spans="3:23" x14ac:dyDescent="0.25">
      <c r="C392" s="99"/>
      <c r="D392" s="112"/>
      <c r="W392" s="12"/>
    </row>
    <row r="393" spans="3:23" x14ac:dyDescent="0.25">
      <c r="C393" s="99"/>
      <c r="D393" s="112"/>
      <c r="W393" s="12"/>
    </row>
    <row r="394" spans="3:23" x14ac:dyDescent="0.25">
      <c r="C394" s="99"/>
      <c r="D394" s="112"/>
      <c r="W394" s="12"/>
    </row>
    <row r="395" spans="3:23" x14ac:dyDescent="0.25">
      <c r="C395" s="99"/>
      <c r="D395" s="112"/>
      <c r="W395" s="12"/>
    </row>
    <row r="396" spans="3:23" x14ac:dyDescent="0.25">
      <c r="C396" s="99"/>
      <c r="D396" s="112"/>
      <c r="W396" s="12"/>
    </row>
    <row r="397" spans="3:23" x14ac:dyDescent="0.25">
      <c r="C397" s="99"/>
      <c r="D397" s="112"/>
      <c r="W397" s="12"/>
    </row>
    <row r="398" spans="3:23" x14ac:dyDescent="0.25">
      <c r="C398" s="99"/>
      <c r="D398" s="112"/>
      <c r="W398" s="12"/>
    </row>
    <row r="399" spans="3:23" x14ac:dyDescent="0.25">
      <c r="C399" s="99"/>
      <c r="D399" s="112"/>
      <c r="W399" s="12"/>
    </row>
    <row r="400" spans="3:23" x14ac:dyDescent="0.25">
      <c r="C400" s="99"/>
      <c r="D400" s="112"/>
      <c r="W400" s="12"/>
    </row>
    <row r="401" spans="3:23" x14ac:dyDescent="0.25">
      <c r="C401" s="99"/>
      <c r="D401" s="112"/>
      <c r="W401" s="12"/>
    </row>
    <row r="402" spans="3:23" x14ac:dyDescent="0.25">
      <c r="C402" s="99"/>
      <c r="D402" s="112"/>
      <c r="W402" s="12"/>
    </row>
    <row r="403" spans="3:23" x14ac:dyDescent="0.25">
      <c r="C403" s="99"/>
      <c r="D403" s="112"/>
      <c r="W403" s="12"/>
    </row>
    <row r="404" spans="3:23" x14ac:dyDescent="0.25">
      <c r="C404" s="99"/>
      <c r="D404" s="112"/>
      <c r="W404" s="12"/>
    </row>
    <row r="405" spans="3:23" x14ac:dyDescent="0.25">
      <c r="C405" s="99"/>
      <c r="D405" s="112"/>
      <c r="W405" s="12"/>
    </row>
    <row r="406" spans="3:23" x14ac:dyDescent="0.25">
      <c r="C406" s="99"/>
      <c r="D406" s="112"/>
      <c r="W406" s="12"/>
    </row>
    <row r="407" spans="3:23" x14ac:dyDescent="0.25">
      <c r="C407" s="99"/>
      <c r="D407" s="112"/>
      <c r="W407" s="12"/>
    </row>
    <row r="408" spans="3:23" x14ac:dyDescent="0.25">
      <c r="C408" s="99"/>
      <c r="D408" s="112"/>
      <c r="W408" s="12"/>
    </row>
    <row r="409" spans="3:23" x14ac:dyDescent="0.25">
      <c r="C409" s="99"/>
      <c r="D409" s="112"/>
      <c r="W409" s="12"/>
    </row>
    <row r="410" spans="3:23" x14ac:dyDescent="0.25">
      <c r="C410" s="99"/>
      <c r="D410" s="112"/>
      <c r="W410" s="12"/>
    </row>
    <row r="411" spans="3:23" x14ac:dyDescent="0.25">
      <c r="C411" s="99"/>
      <c r="D411" s="112"/>
      <c r="W411" s="12"/>
    </row>
    <row r="412" spans="3:23" x14ac:dyDescent="0.25">
      <c r="C412" s="99"/>
      <c r="D412" s="112"/>
      <c r="W412" s="12"/>
    </row>
    <row r="413" spans="3:23" x14ac:dyDescent="0.25">
      <c r="C413" s="99"/>
      <c r="D413" s="112"/>
      <c r="W413" s="12"/>
    </row>
    <row r="414" spans="3:23" x14ac:dyDescent="0.25">
      <c r="C414" s="99"/>
      <c r="D414" s="112"/>
      <c r="W414" s="12"/>
    </row>
    <row r="415" spans="3:23" x14ac:dyDescent="0.25">
      <c r="C415" s="99"/>
      <c r="D415" s="112"/>
      <c r="W415" s="12"/>
    </row>
    <row r="416" spans="3:23" x14ac:dyDescent="0.25">
      <c r="C416" s="99"/>
      <c r="D416" s="112"/>
      <c r="W416" s="12"/>
    </row>
    <row r="417" spans="3:23" x14ac:dyDescent="0.25">
      <c r="C417" s="99"/>
      <c r="D417" s="112"/>
      <c r="W417" s="12"/>
    </row>
    <row r="418" spans="3:23" x14ac:dyDescent="0.25">
      <c r="C418" s="99"/>
      <c r="D418" s="112"/>
      <c r="W418" s="12"/>
    </row>
    <row r="419" spans="3:23" x14ac:dyDescent="0.25">
      <c r="C419" s="99"/>
      <c r="D419" s="112"/>
      <c r="W419" s="12"/>
    </row>
    <row r="420" spans="3:23" x14ac:dyDescent="0.25">
      <c r="C420" s="99"/>
      <c r="D420" s="112"/>
      <c r="W420" s="12"/>
    </row>
    <row r="421" spans="3:23" x14ac:dyDescent="0.25">
      <c r="C421" s="99"/>
      <c r="D421" s="112"/>
      <c r="W421" s="12"/>
    </row>
    <row r="422" spans="3:23" x14ac:dyDescent="0.25">
      <c r="C422" s="99"/>
      <c r="D422" s="112"/>
      <c r="W422" s="12"/>
    </row>
    <row r="423" spans="3:23" x14ac:dyDescent="0.25">
      <c r="C423" s="99"/>
      <c r="D423" s="112"/>
      <c r="W423" s="12"/>
    </row>
    <row r="424" spans="3:23" x14ac:dyDescent="0.25">
      <c r="C424" s="99"/>
      <c r="D424" s="112"/>
      <c r="W424" s="12"/>
    </row>
    <row r="425" spans="3:23" x14ac:dyDescent="0.25">
      <c r="C425" s="99"/>
      <c r="D425" s="112"/>
      <c r="W425" s="12"/>
    </row>
    <row r="426" spans="3:23" x14ac:dyDescent="0.25">
      <c r="C426" s="99"/>
      <c r="D426" s="112"/>
      <c r="W426" s="12"/>
    </row>
    <row r="427" spans="3:23" x14ac:dyDescent="0.25">
      <c r="C427" s="99"/>
      <c r="D427" s="112"/>
      <c r="W427" s="12"/>
    </row>
    <row r="428" spans="3:23" x14ac:dyDescent="0.25">
      <c r="C428" s="99"/>
      <c r="D428" s="112"/>
      <c r="W428" s="12"/>
    </row>
    <row r="429" spans="3:23" x14ac:dyDescent="0.25">
      <c r="C429" s="99"/>
      <c r="D429" s="112"/>
      <c r="W429" s="12"/>
    </row>
    <row r="430" spans="3:23" x14ac:dyDescent="0.25">
      <c r="C430" s="99"/>
      <c r="D430" s="112"/>
      <c r="W430" s="12"/>
    </row>
    <row r="431" spans="3:23" x14ac:dyDescent="0.25">
      <c r="C431" s="99"/>
      <c r="D431" s="112"/>
      <c r="W431" s="12"/>
    </row>
    <row r="432" spans="3:23" x14ac:dyDescent="0.25">
      <c r="C432" s="99"/>
      <c r="D432" s="112"/>
      <c r="W432" s="12"/>
    </row>
    <row r="433" spans="3:23" x14ac:dyDescent="0.25">
      <c r="C433" s="99"/>
      <c r="D433" s="112"/>
      <c r="W433" s="12"/>
    </row>
    <row r="434" spans="3:23" x14ac:dyDescent="0.25">
      <c r="C434" s="99"/>
      <c r="D434" s="112"/>
      <c r="W434" s="12"/>
    </row>
    <row r="435" spans="3:23" x14ac:dyDescent="0.25">
      <c r="C435" s="99"/>
      <c r="D435" s="112"/>
      <c r="W435" s="12"/>
    </row>
    <row r="436" spans="3:23" x14ac:dyDescent="0.25">
      <c r="C436" s="99"/>
      <c r="D436" s="112"/>
      <c r="W436" s="12"/>
    </row>
    <row r="437" spans="3:23" x14ac:dyDescent="0.25">
      <c r="C437" s="99"/>
      <c r="D437" s="112"/>
      <c r="W437" s="12"/>
    </row>
    <row r="438" spans="3:23" x14ac:dyDescent="0.25">
      <c r="C438" s="99"/>
      <c r="D438" s="112"/>
      <c r="W438" s="12"/>
    </row>
    <row r="439" spans="3:23" x14ac:dyDescent="0.25">
      <c r="C439" s="99"/>
      <c r="D439" s="112"/>
      <c r="W439" s="12"/>
    </row>
    <row r="440" spans="3:23" x14ac:dyDescent="0.25">
      <c r="C440" s="99"/>
      <c r="D440" s="112"/>
      <c r="W440" s="12"/>
    </row>
    <row r="441" spans="3:23" x14ac:dyDescent="0.25">
      <c r="C441" s="99"/>
      <c r="D441" s="112"/>
      <c r="W441" s="12"/>
    </row>
    <row r="442" spans="3:23" x14ac:dyDescent="0.25">
      <c r="C442" s="99"/>
      <c r="D442" s="112"/>
      <c r="W442" s="12"/>
    </row>
    <row r="443" spans="3:23" x14ac:dyDescent="0.25">
      <c r="C443" s="99"/>
      <c r="D443" s="112"/>
      <c r="W443" s="12"/>
    </row>
    <row r="444" spans="3:23" x14ac:dyDescent="0.25">
      <c r="C444" s="99"/>
      <c r="D444" s="112"/>
      <c r="W444" s="12"/>
    </row>
    <row r="445" spans="3:23" x14ac:dyDescent="0.25">
      <c r="C445" s="99"/>
      <c r="D445" s="112"/>
      <c r="W445" s="12"/>
    </row>
    <row r="446" spans="3:23" x14ac:dyDescent="0.25">
      <c r="C446" s="99"/>
      <c r="D446" s="112"/>
      <c r="W446" s="12"/>
    </row>
    <row r="447" spans="3:23" x14ac:dyDescent="0.25">
      <c r="C447" s="99"/>
      <c r="D447" s="112"/>
      <c r="W447" s="12"/>
    </row>
    <row r="448" spans="3:23" x14ac:dyDescent="0.25">
      <c r="C448" s="99"/>
      <c r="D448" s="112"/>
      <c r="W448" s="12"/>
    </row>
    <row r="449" spans="3:23" x14ac:dyDescent="0.25">
      <c r="C449" s="99"/>
      <c r="D449" s="112"/>
      <c r="W449" s="12"/>
    </row>
    <row r="450" spans="3:23" x14ac:dyDescent="0.25">
      <c r="C450" s="99"/>
      <c r="D450" s="112"/>
      <c r="W450" s="12"/>
    </row>
    <row r="451" spans="3:23" x14ac:dyDescent="0.25">
      <c r="C451" s="99"/>
      <c r="D451" s="112"/>
      <c r="W451" s="12"/>
    </row>
    <row r="452" spans="3:23" x14ac:dyDescent="0.25">
      <c r="C452" s="99"/>
      <c r="D452" s="112"/>
      <c r="W452" s="12"/>
    </row>
    <row r="453" spans="3:23" x14ac:dyDescent="0.25">
      <c r="C453" s="99"/>
      <c r="D453" s="112"/>
      <c r="W453" s="12"/>
    </row>
    <row r="454" spans="3:23" x14ac:dyDescent="0.25">
      <c r="C454" s="99"/>
      <c r="D454" s="112"/>
      <c r="W454" s="12"/>
    </row>
    <row r="455" spans="3:23" x14ac:dyDescent="0.25">
      <c r="C455" s="99"/>
      <c r="D455" s="112"/>
      <c r="W455" s="12"/>
    </row>
    <row r="456" spans="3:23" x14ac:dyDescent="0.25">
      <c r="C456" s="99"/>
      <c r="D456" s="112"/>
      <c r="W456" s="12"/>
    </row>
    <row r="457" spans="3:23" x14ac:dyDescent="0.25">
      <c r="C457" s="99"/>
      <c r="D457" s="112"/>
      <c r="W457" s="12"/>
    </row>
    <row r="458" spans="3:23" x14ac:dyDescent="0.25">
      <c r="C458" s="99"/>
      <c r="D458" s="112"/>
      <c r="W458" s="12"/>
    </row>
    <row r="459" spans="3:23" x14ac:dyDescent="0.25">
      <c r="C459" s="99"/>
      <c r="D459" s="112"/>
      <c r="W459" s="12"/>
    </row>
    <row r="460" spans="3:23" x14ac:dyDescent="0.25">
      <c r="C460" s="99"/>
      <c r="D460" s="112"/>
      <c r="W460" s="12"/>
    </row>
    <row r="461" spans="3:23" x14ac:dyDescent="0.25">
      <c r="C461" s="99"/>
      <c r="D461" s="112"/>
      <c r="W461" s="12"/>
    </row>
    <row r="462" spans="3:23" x14ac:dyDescent="0.25">
      <c r="C462" s="99"/>
      <c r="D462" s="112"/>
      <c r="W462" s="12"/>
    </row>
    <row r="463" spans="3:23" x14ac:dyDescent="0.25">
      <c r="C463" s="99"/>
      <c r="D463" s="112"/>
      <c r="W463" s="12"/>
    </row>
    <row r="464" spans="3:23" x14ac:dyDescent="0.25">
      <c r="C464" s="99"/>
      <c r="D464" s="112"/>
      <c r="W464" s="12"/>
    </row>
    <row r="465" spans="3:23" x14ac:dyDescent="0.25">
      <c r="C465" s="99"/>
      <c r="D465" s="112"/>
      <c r="W465" s="12"/>
    </row>
    <row r="466" spans="3:23" x14ac:dyDescent="0.25">
      <c r="C466" s="99"/>
      <c r="D466" s="112"/>
      <c r="W466" s="12"/>
    </row>
    <row r="467" spans="3:23" x14ac:dyDescent="0.25">
      <c r="C467" s="99"/>
      <c r="D467" s="112"/>
      <c r="W467" s="12"/>
    </row>
    <row r="468" spans="3:23" x14ac:dyDescent="0.25">
      <c r="C468" s="99"/>
      <c r="D468" s="112"/>
      <c r="W468" s="12"/>
    </row>
    <row r="469" spans="3:23" x14ac:dyDescent="0.25">
      <c r="C469" s="99"/>
      <c r="D469" s="112"/>
      <c r="W469" s="12"/>
    </row>
    <row r="470" spans="3:23" x14ac:dyDescent="0.25">
      <c r="C470" s="99"/>
      <c r="D470" s="112"/>
      <c r="W470" s="12"/>
    </row>
    <row r="471" spans="3:23" x14ac:dyDescent="0.25">
      <c r="C471" s="99"/>
      <c r="D471" s="112"/>
      <c r="W471" s="12"/>
    </row>
    <row r="472" spans="3:23" x14ac:dyDescent="0.25">
      <c r="C472" s="99"/>
      <c r="D472" s="112"/>
      <c r="W472" s="12"/>
    </row>
    <row r="473" spans="3:23" x14ac:dyDescent="0.25">
      <c r="C473" s="99"/>
      <c r="D473" s="112"/>
      <c r="W473" s="12"/>
    </row>
    <row r="474" spans="3:23" x14ac:dyDescent="0.25">
      <c r="C474" s="99"/>
      <c r="D474" s="112"/>
      <c r="W474" s="12"/>
    </row>
    <row r="475" spans="3:23" x14ac:dyDescent="0.25">
      <c r="C475" s="99"/>
      <c r="D475" s="112"/>
      <c r="W475" s="12"/>
    </row>
    <row r="476" spans="3:23" x14ac:dyDescent="0.25">
      <c r="C476" s="99"/>
      <c r="D476" s="112"/>
      <c r="W476" s="12"/>
    </row>
    <row r="477" spans="3:23" x14ac:dyDescent="0.25">
      <c r="C477" s="99"/>
      <c r="D477" s="112"/>
      <c r="W477" s="12"/>
    </row>
    <row r="478" spans="3:23" x14ac:dyDescent="0.25">
      <c r="C478" s="99"/>
      <c r="D478" s="112"/>
      <c r="W478" s="12"/>
    </row>
    <row r="479" spans="3:23" x14ac:dyDescent="0.25">
      <c r="C479" s="99"/>
      <c r="D479" s="112"/>
      <c r="W479" s="12"/>
    </row>
    <row r="480" spans="3:23" x14ac:dyDescent="0.25">
      <c r="C480" s="99"/>
      <c r="D480" s="112"/>
      <c r="W480" s="12"/>
    </row>
    <row r="481" spans="3:23" x14ac:dyDescent="0.25">
      <c r="C481" s="99"/>
      <c r="D481" s="112"/>
      <c r="W481" s="12"/>
    </row>
    <row r="482" spans="3:23" x14ac:dyDescent="0.25">
      <c r="C482" s="99"/>
      <c r="D482" s="112"/>
      <c r="W482" s="12"/>
    </row>
    <row r="483" spans="3:23" x14ac:dyDescent="0.25">
      <c r="C483" s="99"/>
      <c r="D483" s="112"/>
      <c r="W483" s="12"/>
    </row>
    <row r="484" spans="3:23" x14ac:dyDescent="0.25">
      <c r="C484" s="99"/>
      <c r="D484" s="112"/>
      <c r="W484" s="12"/>
    </row>
    <row r="485" spans="3:23" x14ac:dyDescent="0.25">
      <c r="C485" s="99"/>
      <c r="D485" s="112"/>
      <c r="W485" s="12"/>
    </row>
    <row r="486" spans="3:23" x14ac:dyDescent="0.25">
      <c r="C486" s="99"/>
      <c r="D486" s="112"/>
      <c r="W486" s="12"/>
    </row>
    <row r="487" spans="3:23" x14ac:dyDescent="0.25">
      <c r="C487" s="99"/>
      <c r="D487" s="112"/>
      <c r="W487" s="12"/>
    </row>
    <row r="488" spans="3:23" x14ac:dyDescent="0.25">
      <c r="C488" s="99"/>
      <c r="D488" s="112"/>
      <c r="W488" s="12"/>
    </row>
    <row r="489" spans="3:23" x14ac:dyDescent="0.25">
      <c r="W489" s="12"/>
    </row>
    <row r="490" spans="3:23" x14ac:dyDescent="0.25">
      <c r="W490" s="12"/>
    </row>
    <row r="491" spans="3:23" x14ac:dyDescent="0.25">
      <c r="W491" s="12"/>
    </row>
    <row r="492" spans="3:23" x14ac:dyDescent="0.25">
      <c r="W492" s="12"/>
    </row>
    <row r="493" spans="3:23" x14ac:dyDescent="0.25">
      <c r="W493" s="12"/>
    </row>
    <row r="494" spans="3:23" x14ac:dyDescent="0.25">
      <c r="W494" s="12"/>
    </row>
    <row r="495" spans="3:23" x14ac:dyDescent="0.25">
      <c r="W495" s="12"/>
    </row>
    <row r="496" spans="3:23" x14ac:dyDescent="0.25">
      <c r="W496" s="12"/>
    </row>
    <row r="497" spans="23:23" x14ac:dyDescent="0.25">
      <c r="W497" s="12"/>
    </row>
    <row r="498" spans="23:23" x14ac:dyDescent="0.25">
      <c r="W498" s="12"/>
    </row>
    <row r="499" spans="23:23" x14ac:dyDescent="0.25">
      <c r="W499" s="12"/>
    </row>
    <row r="500" spans="23:23" x14ac:dyDescent="0.25">
      <c r="W500" s="12"/>
    </row>
    <row r="501" spans="23:23" x14ac:dyDescent="0.25">
      <c r="W501" s="12"/>
    </row>
    <row r="502" spans="23:23" x14ac:dyDescent="0.25">
      <c r="W502" s="12"/>
    </row>
    <row r="503" spans="23:23" x14ac:dyDescent="0.25">
      <c r="W503" s="12"/>
    </row>
    <row r="504" spans="23:23" x14ac:dyDescent="0.25">
      <c r="W504" s="12"/>
    </row>
    <row r="505" spans="23:23" x14ac:dyDescent="0.25">
      <c r="W505" s="12"/>
    </row>
    <row r="506" spans="23:23" x14ac:dyDescent="0.25">
      <c r="W506" s="12"/>
    </row>
    <row r="507" spans="23:23" x14ac:dyDescent="0.25">
      <c r="W507" s="12"/>
    </row>
    <row r="508" spans="23:23" x14ac:dyDescent="0.25">
      <c r="W508" s="12"/>
    </row>
    <row r="509" spans="23:23" x14ac:dyDescent="0.25">
      <c r="W509" s="12"/>
    </row>
    <row r="510" spans="23:23" x14ac:dyDescent="0.25">
      <c r="W510" s="12"/>
    </row>
    <row r="511" spans="23:23" x14ac:dyDescent="0.25">
      <c r="W511" s="12"/>
    </row>
    <row r="512" spans="23:23" x14ac:dyDescent="0.25">
      <c r="W512" s="12"/>
    </row>
    <row r="513" spans="23:23" x14ac:dyDescent="0.25">
      <c r="W513" s="12"/>
    </row>
    <row r="514" spans="23:23" x14ac:dyDescent="0.25">
      <c r="W514" s="12"/>
    </row>
    <row r="515" spans="23:23" x14ac:dyDescent="0.25">
      <c r="W515" s="12"/>
    </row>
    <row r="516" spans="23:23" x14ac:dyDescent="0.25">
      <c r="W516" s="12"/>
    </row>
    <row r="517" spans="23:23" x14ac:dyDescent="0.25">
      <c r="W517" s="12"/>
    </row>
    <row r="518" spans="23:23" x14ac:dyDescent="0.25">
      <c r="W518" s="12"/>
    </row>
    <row r="519" spans="23:23" x14ac:dyDescent="0.25">
      <c r="W519" s="12"/>
    </row>
    <row r="520" spans="23:23" x14ac:dyDescent="0.25">
      <c r="W520" s="12"/>
    </row>
    <row r="521" spans="23:23" x14ac:dyDescent="0.25">
      <c r="W521" s="12"/>
    </row>
    <row r="522" spans="23:23" x14ac:dyDescent="0.25">
      <c r="W522" s="12"/>
    </row>
    <row r="523" spans="23:23" x14ac:dyDescent="0.25">
      <c r="W523" s="12"/>
    </row>
    <row r="524" spans="23:23" x14ac:dyDescent="0.25">
      <c r="W524" s="12"/>
    </row>
    <row r="525" spans="23:23" x14ac:dyDescent="0.25">
      <c r="W525" s="12"/>
    </row>
    <row r="526" spans="23:23" x14ac:dyDescent="0.25">
      <c r="W526" s="12"/>
    </row>
    <row r="527" spans="23:23" x14ac:dyDescent="0.25">
      <c r="W527" s="12"/>
    </row>
    <row r="528" spans="23:23" x14ac:dyDescent="0.25">
      <c r="W528" s="12"/>
    </row>
    <row r="529" spans="23:23" x14ac:dyDescent="0.25">
      <c r="W529" s="12"/>
    </row>
    <row r="530" spans="23:23" x14ac:dyDescent="0.25">
      <c r="W530" s="12"/>
    </row>
    <row r="531" spans="23:23" x14ac:dyDescent="0.25">
      <c r="W531" s="12"/>
    </row>
    <row r="532" spans="23:23" x14ac:dyDescent="0.25">
      <c r="W532" s="12"/>
    </row>
    <row r="533" spans="23:23" x14ac:dyDescent="0.25">
      <c r="W533" s="12"/>
    </row>
    <row r="534" spans="23:23" x14ac:dyDescent="0.25">
      <c r="W534" s="12"/>
    </row>
    <row r="535" spans="23:23" x14ac:dyDescent="0.25">
      <c r="W535" s="12"/>
    </row>
    <row r="536" spans="23:23" x14ac:dyDescent="0.25">
      <c r="W536" s="12"/>
    </row>
    <row r="537" spans="23:23" x14ac:dyDescent="0.25">
      <c r="W537" s="12"/>
    </row>
    <row r="538" spans="23:23" x14ac:dyDescent="0.25">
      <c r="W538" s="12"/>
    </row>
    <row r="539" spans="23:23" x14ac:dyDescent="0.25">
      <c r="W539" s="12"/>
    </row>
    <row r="540" spans="23:23" x14ac:dyDescent="0.25">
      <c r="W540" s="12"/>
    </row>
    <row r="541" spans="23:23" x14ac:dyDescent="0.25">
      <c r="W541" s="12"/>
    </row>
    <row r="542" spans="23:23" x14ac:dyDescent="0.25">
      <c r="W542" s="12"/>
    </row>
    <row r="543" spans="23:23" x14ac:dyDescent="0.25">
      <c r="W543" s="12"/>
    </row>
    <row r="544" spans="23:23" x14ac:dyDescent="0.25">
      <c r="W544" s="12"/>
    </row>
    <row r="545" spans="23:23" x14ac:dyDescent="0.25">
      <c r="W545" s="12"/>
    </row>
    <row r="546" spans="23:23" x14ac:dyDescent="0.25">
      <c r="W546" s="12"/>
    </row>
    <row r="547" spans="23:23" x14ac:dyDescent="0.25">
      <c r="W547" s="12"/>
    </row>
    <row r="548" spans="23:23" x14ac:dyDescent="0.25">
      <c r="W548" s="12"/>
    </row>
    <row r="549" spans="23:23" x14ac:dyDescent="0.25">
      <c r="W549" s="12"/>
    </row>
    <row r="550" spans="23:23" x14ac:dyDescent="0.25">
      <c r="W550" s="12"/>
    </row>
    <row r="551" spans="23:23" x14ac:dyDescent="0.25">
      <c r="W551" s="12"/>
    </row>
    <row r="552" spans="23:23" x14ac:dyDescent="0.25">
      <c r="W552" s="12"/>
    </row>
    <row r="553" spans="23:23" x14ac:dyDescent="0.25">
      <c r="W553" s="12"/>
    </row>
    <row r="554" spans="23:23" x14ac:dyDescent="0.25">
      <c r="W554" s="12"/>
    </row>
    <row r="555" spans="23:23" x14ac:dyDescent="0.25">
      <c r="W555" s="12"/>
    </row>
    <row r="556" spans="23:23" x14ac:dyDescent="0.25">
      <c r="W556" s="12"/>
    </row>
    <row r="557" spans="23:23" x14ac:dyDescent="0.25">
      <c r="W557" s="12"/>
    </row>
    <row r="558" spans="23:23" x14ac:dyDescent="0.25">
      <c r="W558" s="12"/>
    </row>
    <row r="559" spans="23:23" x14ac:dyDescent="0.25">
      <c r="W559" s="12"/>
    </row>
    <row r="560" spans="23:23" x14ac:dyDescent="0.25">
      <c r="W560" s="12"/>
    </row>
    <row r="561" spans="23:23" x14ac:dyDescent="0.25">
      <c r="W561" s="12"/>
    </row>
    <row r="562" spans="23:23" x14ac:dyDescent="0.25">
      <c r="W562" s="12"/>
    </row>
    <row r="563" spans="23:23" x14ac:dyDescent="0.25">
      <c r="W563" s="12"/>
    </row>
    <row r="564" spans="23:23" x14ac:dyDescent="0.25">
      <c r="W564" s="12"/>
    </row>
    <row r="565" spans="23:23" x14ac:dyDescent="0.25">
      <c r="W565" s="12"/>
    </row>
    <row r="566" spans="23:23" x14ac:dyDescent="0.25">
      <c r="W566" s="12"/>
    </row>
    <row r="567" spans="23:23" x14ac:dyDescent="0.25">
      <c r="W567" s="12"/>
    </row>
    <row r="568" spans="23:23" x14ac:dyDescent="0.25">
      <c r="W568" s="12"/>
    </row>
    <row r="569" spans="23:23" x14ac:dyDescent="0.25">
      <c r="W569" s="12"/>
    </row>
  </sheetData>
  <mergeCells count="6">
    <mergeCell ref="F1:N1"/>
    <mergeCell ref="F2:N2"/>
    <mergeCell ref="W6:W11"/>
    <mergeCell ref="F10:H10"/>
    <mergeCell ref="V7:V11"/>
    <mergeCell ref="J10:N10"/>
  </mergeCells>
  <phoneticPr fontId="0" type="noConversion"/>
  <pageMargins left="0.15748031496062992" right="0.15748031496062992" top="0.19685039370078741" bottom="0.45" header="0.19685039370078741" footer="0.11811023622047245"/>
  <pageSetup orientation="landscape" horizontalDpi="4294967293" verticalDpi="0" r:id="rId1"/>
  <headerFooter alignWithMargins="0">
    <oddFooter>&amp;L&amp;8KNP 2011 Checklist - Lichens&amp;C&amp;8Page &amp;P of &amp;N</oddFooter>
  </headerFooter>
  <rowBreaks count="3" manualBreakCount="3">
    <brk id="188" max="23" man="1"/>
    <brk id="215" max="23" man="1"/>
    <brk id="249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1"/>
  <sheetViews>
    <sheetView zoomScaleNormal="100" workbookViewId="0">
      <pane xSplit="2" ySplit="8" topLeftCell="C36" activePane="bottomRight" state="frozen"/>
      <selection pane="topRight" activeCell="C1" sqref="C1"/>
      <selection pane="bottomLeft" activeCell="A9" sqref="A9"/>
      <selection pane="bottomRight" activeCell="D3" sqref="D3"/>
    </sheetView>
  </sheetViews>
  <sheetFormatPr defaultRowHeight="13.2" x14ac:dyDescent="0.25"/>
  <cols>
    <col min="1" max="1" width="2.33203125" bestFit="1" customWidth="1"/>
    <col min="2" max="2" width="1" customWidth="1"/>
    <col min="3" max="3" width="23.88671875" style="12" customWidth="1"/>
    <col min="4" max="4" width="20.6640625" style="13" customWidth="1"/>
    <col min="5" max="5" width="1" style="3" customWidth="1"/>
    <col min="6" max="6" width="3.5546875" style="1" customWidth="1"/>
    <col min="7" max="7" width="3.5546875" customWidth="1"/>
    <col min="8" max="8" width="3.5546875" style="7" customWidth="1"/>
    <col min="9" max="9" width="0.88671875" style="7" customWidth="1"/>
    <col min="10" max="21" width="2" style="7" customWidth="1"/>
    <col min="22" max="22" width="1" style="7" customWidth="1"/>
    <col min="23" max="23" width="17" style="2" customWidth="1"/>
    <col min="24" max="24" width="20" style="2" customWidth="1"/>
    <col min="25" max="25" width="1.109375" style="2" customWidth="1"/>
    <col min="26" max="26" width="11.109375" style="3" customWidth="1"/>
    <col min="27" max="28" width="6.33203125" style="2" customWidth="1"/>
  </cols>
  <sheetData>
    <row r="1" spans="1:29" ht="15.6" x14ac:dyDescent="0.25">
      <c r="A1" s="37" t="s">
        <v>279</v>
      </c>
      <c r="B1" s="22"/>
      <c r="C1" s="38"/>
      <c r="D1" s="39"/>
      <c r="E1" s="40"/>
      <c r="F1" s="20"/>
      <c r="G1" s="2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41" t="str">
        <f>'Index - Family Tribe'!E1</f>
        <v>2021 Checklist</v>
      </c>
      <c r="Y1" s="18"/>
      <c r="Z1" s="42"/>
      <c r="AA1" s="40"/>
      <c r="AB1" s="40"/>
      <c r="AC1" s="21"/>
    </row>
    <row r="2" spans="1:29" x14ac:dyDescent="0.25">
      <c r="A2" s="22"/>
      <c r="B2" s="22" t="s">
        <v>400</v>
      </c>
      <c r="E2" s="23"/>
      <c r="G2" s="43"/>
      <c r="H2" s="43"/>
      <c r="I2" s="18"/>
      <c r="J2" s="1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8"/>
      <c r="W2" s="21"/>
      <c r="X2" s="43" t="s">
        <v>1450</v>
      </c>
      <c r="Y2" s="21"/>
      <c r="Z2" s="23"/>
      <c r="AA2" s="21"/>
      <c r="AB2" s="21"/>
      <c r="AC2" s="22"/>
    </row>
    <row r="3" spans="1:29" ht="12.75" customHeight="1" x14ac:dyDescent="0.25">
      <c r="A3" s="22"/>
      <c r="B3" s="37"/>
      <c r="C3" s="37"/>
      <c r="D3" s="44"/>
      <c r="E3" s="23"/>
      <c r="F3" s="40" t="s">
        <v>275</v>
      </c>
      <c r="G3" s="43"/>
      <c r="H3" s="43"/>
      <c r="I3" s="19"/>
      <c r="J3" s="18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9"/>
      <c r="W3" s="34"/>
      <c r="X3" s="21"/>
      <c r="Y3" s="21"/>
      <c r="Z3" s="23"/>
      <c r="AA3" s="21"/>
      <c r="AB3" s="21"/>
      <c r="AC3" s="22"/>
    </row>
    <row r="4" spans="1:29" ht="19.5" customHeight="1" x14ac:dyDescent="0.4">
      <c r="A4" s="254"/>
      <c r="B4" s="254"/>
      <c r="C4" s="254" t="s">
        <v>1780</v>
      </c>
      <c r="E4" s="23"/>
      <c r="F4" s="40" t="s">
        <v>283</v>
      </c>
      <c r="G4" s="43"/>
      <c r="H4" s="43"/>
      <c r="I4" s="17"/>
      <c r="J4" s="1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7"/>
      <c r="W4" s="21"/>
      <c r="X4" s="21"/>
      <c r="Y4" s="21"/>
      <c r="Z4" s="23"/>
      <c r="AA4" s="10"/>
      <c r="AB4" s="10"/>
      <c r="AC4" s="22"/>
    </row>
    <row r="5" spans="1:29" ht="18.75" customHeight="1" x14ac:dyDescent="0.4">
      <c r="A5" s="254"/>
      <c r="B5" s="254"/>
      <c r="C5" s="254" t="s">
        <v>1781</v>
      </c>
      <c r="D5" s="32"/>
      <c r="E5" s="19"/>
      <c r="F5" s="40" t="s">
        <v>276</v>
      </c>
      <c r="G5" s="22"/>
      <c r="H5" s="1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8"/>
      <c r="W5" s="19"/>
      <c r="Y5" s="19"/>
      <c r="Z5" s="35"/>
      <c r="AA5" s="273" t="s">
        <v>298</v>
      </c>
      <c r="AB5" s="273" t="s">
        <v>867</v>
      </c>
      <c r="AC5" s="22"/>
    </row>
    <row r="6" spans="1:29" x14ac:dyDescent="0.25">
      <c r="C6" s="21"/>
      <c r="D6" s="32"/>
      <c r="E6" s="19"/>
      <c r="F6" s="19"/>
      <c r="G6" s="22"/>
      <c r="H6" s="18"/>
      <c r="I6" s="18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18"/>
      <c r="W6" s="21"/>
      <c r="X6" s="19"/>
      <c r="Y6" s="19"/>
      <c r="Z6" s="35"/>
      <c r="AA6" s="273"/>
      <c r="AB6" s="273"/>
      <c r="AC6" s="22"/>
    </row>
    <row r="7" spans="1:29" x14ac:dyDescent="0.25">
      <c r="A7" s="22"/>
      <c r="B7" s="22"/>
      <c r="D7" s="32"/>
      <c r="E7" s="19"/>
      <c r="F7" s="274" t="s">
        <v>268</v>
      </c>
      <c r="G7" s="274"/>
      <c r="H7" s="274"/>
      <c r="I7" s="45"/>
      <c r="J7" s="274" t="s">
        <v>266</v>
      </c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45"/>
      <c r="W7" s="21"/>
      <c r="X7" s="21"/>
      <c r="Y7" s="21"/>
      <c r="Z7" s="35"/>
      <c r="AA7" s="273"/>
      <c r="AB7" s="273"/>
      <c r="AC7" s="22"/>
    </row>
    <row r="8" spans="1:29" x14ac:dyDescent="0.25">
      <c r="A8" s="46" t="s">
        <v>253</v>
      </c>
      <c r="B8" s="22"/>
      <c r="C8" s="30" t="s">
        <v>108</v>
      </c>
      <c r="D8" s="36" t="s">
        <v>109</v>
      </c>
      <c r="E8" s="50"/>
      <c r="F8" s="47" t="s">
        <v>280</v>
      </c>
      <c r="G8" s="47" t="s">
        <v>281</v>
      </c>
      <c r="H8" s="48" t="s">
        <v>282</v>
      </c>
      <c r="I8" s="17"/>
      <c r="J8" s="49" t="s">
        <v>259</v>
      </c>
      <c r="K8" s="49" t="s">
        <v>260</v>
      </c>
      <c r="L8" s="49" t="s">
        <v>261</v>
      </c>
      <c r="M8" s="49" t="s">
        <v>262</v>
      </c>
      <c r="N8" s="49" t="s">
        <v>261</v>
      </c>
      <c r="O8" s="49" t="s">
        <v>259</v>
      </c>
      <c r="P8" s="49" t="s">
        <v>259</v>
      </c>
      <c r="Q8" s="49" t="s">
        <v>262</v>
      </c>
      <c r="R8" s="49" t="s">
        <v>263</v>
      </c>
      <c r="S8" s="49" t="s">
        <v>255</v>
      </c>
      <c r="T8" s="49" t="s">
        <v>264</v>
      </c>
      <c r="U8" s="49" t="s">
        <v>265</v>
      </c>
      <c r="V8" s="18"/>
      <c r="W8" s="46" t="s">
        <v>267</v>
      </c>
      <c r="X8" s="46" t="s">
        <v>397</v>
      </c>
      <c r="Y8" s="50"/>
      <c r="Z8" s="46" t="s">
        <v>494</v>
      </c>
      <c r="AA8" s="273"/>
      <c r="AB8" s="273"/>
      <c r="AC8" s="22"/>
    </row>
    <row r="9" spans="1:29" s="2" customFormat="1" ht="5.25" customHeight="1" x14ac:dyDescent="0.2">
      <c r="A9" s="19"/>
      <c r="B9" s="21"/>
      <c r="C9" s="14"/>
      <c r="D9" s="32"/>
      <c r="E9" s="19"/>
      <c r="F9" s="15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24"/>
      <c r="W9" s="19"/>
      <c r="X9" s="19"/>
      <c r="Y9" s="19"/>
      <c r="Z9" s="35"/>
      <c r="AA9" s="21"/>
      <c r="AB9" s="21"/>
      <c r="AC9" s="21"/>
    </row>
    <row r="10" spans="1:29" s="125" customFormat="1" x14ac:dyDescent="0.2">
      <c r="A10" s="29"/>
      <c r="B10" s="22"/>
      <c r="C10" s="163" t="s">
        <v>759</v>
      </c>
      <c r="D10" s="126"/>
      <c r="E10" s="22"/>
      <c r="F10" s="27"/>
      <c r="G10" s="27"/>
      <c r="H10" s="27"/>
      <c r="I10" s="2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2"/>
      <c r="W10" s="29"/>
      <c r="X10" s="29"/>
      <c r="Y10" s="22"/>
      <c r="Z10" s="57"/>
      <c r="AA10" s="54"/>
      <c r="AB10" s="54"/>
      <c r="AC10" s="34"/>
    </row>
    <row r="11" spans="1:29" s="125" customFormat="1" x14ac:dyDescent="0.2">
      <c r="A11" s="29"/>
      <c r="B11" s="22"/>
      <c r="C11" s="220" t="s">
        <v>470</v>
      </c>
      <c r="D11" s="126" t="s">
        <v>1760</v>
      </c>
      <c r="E11" s="22"/>
      <c r="F11" s="27"/>
      <c r="G11" s="27"/>
      <c r="H11" s="27"/>
      <c r="I11" s="2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2"/>
      <c r="W11" s="29"/>
      <c r="X11" s="29"/>
      <c r="Y11" s="22"/>
      <c r="Z11" s="126" t="s">
        <v>865</v>
      </c>
      <c r="AA11" s="54">
        <v>1</v>
      </c>
      <c r="AB11" s="54">
        <v>1</v>
      </c>
      <c r="AC11" s="34"/>
    </row>
    <row r="12" spans="1:29" s="125" customFormat="1" x14ac:dyDescent="0.2">
      <c r="A12" s="29"/>
      <c r="B12" s="22"/>
      <c r="C12" s="102" t="s">
        <v>476</v>
      </c>
      <c r="D12" s="126" t="s">
        <v>1763</v>
      </c>
      <c r="E12" s="22"/>
      <c r="F12" s="27"/>
      <c r="G12" s="27"/>
      <c r="H12" s="27"/>
      <c r="I12" s="2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9"/>
      <c r="X12" s="29"/>
      <c r="Y12" s="22"/>
      <c r="Z12" s="126" t="s">
        <v>865</v>
      </c>
      <c r="AA12" s="54">
        <v>1</v>
      </c>
      <c r="AB12" s="54">
        <v>2</v>
      </c>
      <c r="AC12" s="34"/>
    </row>
    <row r="13" spans="1:29" s="125" customFormat="1" x14ac:dyDescent="0.2">
      <c r="A13" s="29"/>
      <c r="B13" s="22"/>
      <c r="C13" s="102" t="s">
        <v>1433</v>
      </c>
      <c r="D13" s="126" t="s">
        <v>1434</v>
      </c>
      <c r="E13" s="22"/>
      <c r="F13" s="27"/>
      <c r="G13" s="27"/>
      <c r="H13" s="27"/>
      <c r="I13" s="2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9"/>
      <c r="X13" s="29" t="s">
        <v>486</v>
      </c>
      <c r="Y13" s="22"/>
      <c r="Z13" s="126" t="s">
        <v>865</v>
      </c>
      <c r="AA13" s="54">
        <v>1</v>
      </c>
      <c r="AB13" s="54">
        <v>3</v>
      </c>
      <c r="AC13" s="34"/>
    </row>
    <row r="14" spans="1:29" s="125" customFormat="1" x14ac:dyDescent="0.2">
      <c r="A14" s="29"/>
      <c r="B14" s="22"/>
      <c r="C14" s="102" t="s">
        <v>852</v>
      </c>
      <c r="D14" s="126" t="s">
        <v>861</v>
      </c>
      <c r="E14" s="22"/>
      <c r="F14" s="27"/>
      <c r="G14" s="27"/>
      <c r="H14" s="27"/>
      <c r="I14" s="2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2"/>
      <c r="W14" s="29"/>
      <c r="X14" s="102" t="s">
        <v>486</v>
      </c>
      <c r="Y14" s="22"/>
      <c r="Z14" s="126" t="s">
        <v>865</v>
      </c>
      <c r="AA14" s="54">
        <v>1</v>
      </c>
      <c r="AB14" s="54">
        <v>4</v>
      </c>
      <c r="AC14" s="34"/>
    </row>
    <row r="15" spans="1:29" s="125" customFormat="1" x14ac:dyDescent="0.2">
      <c r="A15" s="29"/>
      <c r="B15" s="22"/>
      <c r="C15" s="102" t="s">
        <v>475</v>
      </c>
      <c r="D15" s="126" t="s">
        <v>1762</v>
      </c>
      <c r="E15" s="22"/>
      <c r="F15" s="27"/>
      <c r="G15" s="27"/>
      <c r="H15" s="27"/>
      <c r="I15" s="2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2"/>
      <c r="W15" s="29"/>
      <c r="X15" s="102"/>
      <c r="Y15" s="22"/>
      <c r="Z15" s="126" t="s">
        <v>865</v>
      </c>
      <c r="AA15" s="54">
        <v>1</v>
      </c>
      <c r="AB15" s="54">
        <v>5</v>
      </c>
      <c r="AC15" s="34"/>
    </row>
    <row r="16" spans="1:29" s="125" customFormat="1" x14ac:dyDescent="0.2">
      <c r="A16" s="29"/>
      <c r="B16" s="22"/>
      <c r="C16" s="102" t="s">
        <v>479</v>
      </c>
      <c r="D16" s="126" t="s">
        <v>1764</v>
      </c>
      <c r="E16" s="22"/>
      <c r="F16" s="27"/>
      <c r="G16" s="27"/>
      <c r="H16" s="27"/>
      <c r="I16" s="2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2"/>
      <c r="W16" s="29"/>
      <c r="X16" s="29"/>
      <c r="Y16" s="22"/>
      <c r="Z16" s="126" t="s">
        <v>865</v>
      </c>
      <c r="AA16" s="54">
        <v>1</v>
      </c>
      <c r="AB16" s="54">
        <v>6</v>
      </c>
      <c r="AC16" s="34"/>
    </row>
    <row r="17" spans="1:29" s="125" customFormat="1" x14ac:dyDescent="0.2">
      <c r="A17" s="29"/>
      <c r="B17" s="22"/>
      <c r="C17" s="102" t="s">
        <v>473</v>
      </c>
      <c r="D17" s="126" t="s">
        <v>487</v>
      </c>
      <c r="E17" s="22"/>
      <c r="F17" s="27"/>
      <c r="G17" s="27"/>
      <c r="H17" s="27"/>
      <c r="I17" s="2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2"/>
      <c r="W17" s="29"/>
      <c r="X17" s="29" t="s">
        <v>486</v>
      </c>
      <c r="Y17" s="22"/>
      <c r="Z17" s="126" t="s">
        <v>865</v>
      </c>
      <c r="AA17" s="54">
        <v>1</v>
      </c>
      <c r="AB17" s="54">
        <v>7</v>
      </c>
      <c r="AC17" s="34"/>
    </row>
    <row r="18" spans="1:29" s="125" customFormat="1" x14ac:dyDescent="0.2">
      <c r="A18" s="29"/>
      <c r="B18" s="22"/>
      <c r="C18" s="102" t="s">
        <v>1435</v>
      </c>
      <c r="D18" s="126" t="s">
        <v>1444</v>
      </c>
      <c r="E18" s="22"/>
      <c r="F18" s="27"/>
      <c r="G18" s="27"/>
      <c r="H18" s="27"/>
      <c r="I18" s="2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2"/>
      <c r="W18" s="29"/>
      <c r="X18" s="29"/>
      <c r="Y18" s="22"/>
      <c r="Z18" s="126" t="s">
        <v>864</v>
      </c>
      <c r="AA18" s="54">
        <v>2</v>
      </c>
      <c r="AB18" s="54">
        <v>1</v>
      </c>
      <c r="AC18" s="34"/>
    </row>
    <row r="19" spans="1:29" s="125" customFormat="1" x14ac:dyDescent="0.2">
      <c r="A19" s="29"/>
      <c r="B19" s="22"/>
      <c r="C19" s="102" t="s">
        <v>478</v>
      </c>
      <c r="D19" s="126" t="s">
        <v>491</v>
      </c>
      <c r="E19" s="22"/>
      <c r="F19" s="27"/>
      <c r="G19" s="27"/>
      <c r="H19" s="27"/>
      <c r="I19" s="2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2"/>
      <c r="W19" s="29"/>
      <c r="X19" s="29" t="s">
        <v>486</v>
      </c>
      <c r="Y19" s="22"/>
      <c r="Z19" s="126" t="s">
        <v>864</v>
      </c>
      <c r="AA19" s="54">
        <v>2</v>
      </c>
      <c r="AB19" s="54">
        <v>2</v>
      </c>
      <c r="AC19" s="34"/>
    </row>
    <row r="20" spans="1:29" s="125" customFormat="1" x14ac:dyDescent="0.2">
      <c r="A20" s="29"/>
      <c r="B20" s="22"/>
      <c r="C20" s="102" t="s">
        <v>477</v>
      </c>
      <c r="D20" s="126" t="s">
        <v>490</v>
      </c>
      <c r="E20" s="22"/>
      <c r="F20" s="27"/>
      <c r="G20" s="27"/>
      <c r="H20" s="27"/>
      <c r="I20" s="2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2"/>
      <c r="W20" s="29"/>
      <c r="X20" s="29" t="s">
        <v>486</v>
      </c>
      <c r="Y20" s="22"/>
      <c r="Z20" s="126" t="s">
        <v>864</v>
      </c>
      <c r="AA20" s="54">
        <v>2</v>
      </c>
      <c r="AB20" s="54">
        <v>3</v>
      </c>
      <c r="AC20" s="34"/>
    </row>
    <row r="21" spans="1:29" s="125" customFormat="1" x14ac:dyDescent="0.2">
      <c r="A21" s="29"/>
      <c r="B21" s="22"/>
      <c r="C21" s="102" t="s">
        <v>1445</v>
      </c>
      <c r="D21" s="126" t="s">
        <v>1446</v>
      </c>
      <c r="E21" s="22"/>
      <c r="F21" s="27"/>
      <c r="G21" s="27"/>
      <c r="H21" s="27"/>
      <c r="I21" s="2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2"/>
      <c r="W21" s="29"/>
      <c r="X21" s="29"/>
      <c r="Y21" s="22"/>
      <c r="Z21" s="126" t="s">
        <v>864</v>
      </c>
      <c r="AA21" s="54">
        <v>2</v>
      </c>
      <c r="AB21" s="54">
        <v>4</v>
      </c>
      <c r="AC21" s="34"/>
    </row>
    <row r="22" spans="1:29" s="125" customFormat="1" x14ac:dyDescent="0.2">
      <c r="A22" s="29"/>
      <c r="B22" s="22"/>
      <c r="C22" s="102" t="s">
        <v>859</v>
      </c>
      <c r="D22" s="126" t="s">
        <v>860</v>
      </c>
      <c r="E22" s="22"/>
      <c r="F22" s="27"/>
      <c r="G22" s="27"/>
      <c r="H22" s="27"/>
      <c r="I22" s="2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2"/>
      <c r="W22" s="29"/>
      <c r="X22" s="102" t="s">
        <v>486</v>
      </c>
      <c r="Y22" s="22"/>
      <c r="Z22" s="126" t="s">
        <v>864</v>
      </c>
      <c r="AA22" s="54">
        <v>2</v>
      </c>
      <c r="AB22" s="54">
        <v>5</v>
      </c>
      <c r="AC22" s="34"/>
    </row>
    <row r="23" spans="1:29" s="125" customFormat="1" x14ac:dyDescent="0.2">
      <c r="A23" s="29"/>
      <c r="B23" s="22"/>
      <c r="C23" s="231" t="s">
        <v>1451</v>
      </c>
      <c r="D23" s="232" t="s">
        <v>1452</v>
      </c>
      <c r="E23" s="233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3"/>
      <c r="X23" s="231" t="s">
        <v>486</v>
      </c>
      <c r="Y23" s="233"/>
      <c r="Z23" s="126" t="s">
        <v>864</v>
      </c>
      <c r="AA23" s="54">
        <v>2</v>
      </c>
      <c r="AB23" s="54">
        <v>6</v>
      </c>
      <c r="AC23" s="34"/>
    </row>
    <row r="24" spans="1:29" s="125" customFormat="1" x14ac:dyDescent="0.2">
      <c r="A24" s="29"/>
      <c r="B24" s="22"/>
      <c r="C24" s="102" t="s">
        <v>472</v>
      </c>
      <c r="D24" s="126" t="s">
        <v>489</v>
      </c>
      <c r="E24" s="22"/>
      <c r="F24" s="27"/>
      <c r="G24" s="27"/>
      <c r="H24" s="27"/>
      <c r="I24" s="2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2"/>
      <c r="W24" s="29"/>
      <c r="X24" s="29" t="s">
        <v>486</v>
      </c>
      <c r="Y24" s="22"/>
      <c r="Z24" s="126" t="s">
        <v>864</v>
      </c>
      <c r="AA24" s="54">
        <v>2</v>
      </c>
      <c r="AB24" s="54">
        <v>7</v>
      </c>
      <c r="AC24" s="34"/>
    </row>
    <row r="25" spans="1:29" s="125" customFormat="1" x14ac:dyDescent="0.2">
      <c r="A25" s="29"/>
      <c r="B25" s="22"/>
      <c r="C25" s="102" t="s">
        <v>1447</v>
      </c>
      <c r="D25" s="126" t="s">
        <v>1448</v>
      </c>
      <c r="E25" s="22"/>
      <c r="F25" s="27"/>
      <c r="G25" s="27"/>
      <c r="H25" s="27"/>
      <c r="I25" s="2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2"/>
      <c r="W25" s="29"/>
      <c r="X25" s="29" t="s">
        <v>486</v>
      </c>
      <c r="Y25" s="22"/>
      <c r="Z25" s="126" t="s">
        <v>863</v>
      </c>
      <c r="AA25" s="54">
        <v>3</v>
      </c>
      <c r="AB25" s="54">
        <v>1</v>
      </c>
      <c r="AC25" s="34"/>
    </row>
    <row r="26" spans="1:29" s="125" customFormat="1" x14ac:dyDescent="0.2">
      <c r="A26" s="29"/>
      <c r="B26" s="22"/>
      <c r="C26" s="102" t="s">
        <v>469</v>
      </c>
      <c r="D26" s="126" t="s">
        <v>1759</v>
      </c>
      <c r="E26" s="22"/>
      <c r="F26" s="27"/>
      <c r="G26" s="27"/>
      <c r="H26" s="27"/>
      <c r="I26" s="2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2"/>
      <c r="W26" s="29"/>
      <c r="X26" s="29"/>
      <c r="Y26" s="22"/>
      <c r="Z26" s="126" t="s">
        <v>863</v>
      </c>
      <c r="AA26" s="54">
        <v>3</v>
      </c>
      <c r="AB26" s="54">
        <v>2</v>
      </c>
      <c r="AC26" s="34"/>
    </row>
    <row r="27" spans="1:29" s="125" customFormat="1" x14ac:dyDescent="0.2">
      <c r="A27" s="29"/>
      <c r="B27" s="22"/>
      <c r="C27" s="102" t="s">
        <v>468</v>
      </c>
      <c r="D27" s="126" t="s">
        <v>1758</v>
      </c>
      <c r="E27" s="22"/>
      <c r="F27" s="27"/>
      <c r="G27" s="27"/>
      <c r="H27" s="27"/>
      <c r="I27" s="2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2"/>
      <c r="W27" s="29"/>
      <c r="X27" s="29"/>
      <c r="Y27" s="22"/>
      <c r="Z27" s="126" t="s">
        <v>863</v>
      </c>
      <c r="AA27" s="54">
        <v>3</v>
      </c>
      <c r="AB27" s="54">
        <v>3</v>
      </c>
      <c r="AC27" s="34"/>
    </row>
    <row r="28" spans="1:29" s="125" customFormat="1" x14ac:dyDescent="0.2">
      <c r="A28" s="29"/>
      <c r="B28" s="22"/>
      <c r="C28" s="102" t="s">
        <v>467</v>
      </c>
      <c r="D28" s="126" t="s">
        <v>1757</v>
      </c>
      <c r="E28" s="22"/>
      <c r="F28" s="27"/>
      <c r="G28" s="27"/>
      <c r="H28" s="27"/>
      <c r="I28" s="2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2"/>
      <c r="W28" s="29"/>
      <c r="X28" s="29"/>
      <c r="Y28" s="22"/>
      <c r="Z28" s="126" t="s">
        <v>863</v>
      </c>
      <c r="AA28" s="54">
        <v>3</v>
      </c>
      <c r="AB28" s="54">
        <v>4</v>
      </c>
      <c r="AC28" s="34"/>
    </row>
    <row r="29" spans="1:29" s="125" customFormat="1" x14ac:dyDescent="0.2">
      <c r="A29" s="29"/>
      <c r="B29" s="22"/>
      <c r="C29" s="102" t="s">
        <v>849</v>
      </c>
      <c r="D29" s="126" t="s">
        <v>862</v>
      </c>
      <c r="E29" s="22"/>
      <c r="F29" s="27"/>
      <c r="G29" s="27"/>
      <c r="H29" s="27"/>
      <c r="I29" s="2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2"/>
      <c r="W29" s="29"/>
      <c r="X29" s="102"/>
      <c r="Y29" s="22"/>
      <c r="Z29" s="126" t="s">
        <v>863</v>
      </c>
      <c r="AA29" s="54">
        <v>3</v>
      </c>
      <c r="AB29" s="54">
        <v>5</v>
      </c>
      <c r="AC29" s="34"/>
    </row>
    <row r="30" spans="1:29" s="125" customFormat="1" x14ac:dyDescent="0.2">
      <c r="A30" s="29"/>
      <c r="B30" s="22"/>
      <c r="C30" s="102" t="s">
        <v>480</v>
      </c>
      <c r="D30" s="126" t="s">
        <v>1765</v>
      </c>
      <c r="E30" s="22"/>
      <c r="F30" s="27"/>
      <c r="G30" s="27"/>
      <c r="H30" s="27"/>
      <c r="I30" s="2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2"/>
      <c r="W30" s="29"/>
      <c r="X30" s="29"/>
      <c r="Y30" s="22"/>
      <c r="Z30" s="126" t="s">
        <v>863</v>
      </c>
      <c r="AA30" s="54">
        <v>3</v>
      </c>
      <c r="AB30" s="54">
        <v>6</v>
      </c>
      <c r="AC30" s="34"/>
    </row>
    <row r="31" spans="1:29" s="125" customFormat="1" x14ac:dyDescent="0.2">
      <c r="A31" s="29"/>
      <c r="B31" s="22"/>
      <c r="C31" s="102" t="s">
        <v>1449</v>
      </c>
      <c r="D31" s="126" t="s">
        <v>1461</v>
      </c>
      <c r="E31" s="22"/>
      <c r="F31" s="27"/>
      <c r="G31" s="27"/>
      <c r="H31" s="27"/>
      <c r="I31" s="2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2"/>
      <c r="W31" s="29"/>
      <c r="X31" s="102" t="s">
        <v>486</v>
      </c>
      <c r="Y31" s="22"/>
      <c r="Z31" s="126" t="s">
        <v>863</v>
      </c>
      <c r="AA31" s="54">
        <v>3</v>
      </c>
      <c r="AB31" s="54">
        <v>7</v>
      </c>
      <c r="AC31" s="34"/>
    </row>
    <row r="32" spans="1:29" s="125" customFormat="1" x14ac:dyDescent="0.2">
      <c r="A32" s="29"/>
      <c r="B32" s="22"/>
      <c r="C32" s="102" t="s">
        <v>851</v>
      </c>
      <c r="D32" s="126" t="s">
        <v>855</v>
      </c>
      <c r="E32" s="22"/>
      <c r="F32" s="27"/>
      <c r="G32" s="27"/>
      <c r="H32" s="27"/>
      <c r="I32" s="2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2"/>
      <c r="W32" s="29"/>
      <c r="X32" s="102" t="s">
        <v>486</v>
      </c>
      <c r="Y32" s="22"/>
      <c r="Z32" s="126" t="s">
        <v>863</v>
      </c>
      <c r="AA32" s="54">
        <v>3</v>
      </c>
      <c r="AB32" s="54">
        <v>8</v>
      </c>
      <c r="AC32" s="34"/>
    </row>
    <row r="33" spans="1:29" s="125" customFormat="1" x14ac:dyDescent="0.2">
      <c r="A33" s="29"/>
      <c r="B33" s="22"/>
      <c r="C33" s="102" t="s">
        <v>1462</v>
      </c>
      <c r="D33" s="126" t="s">
        <v>1463</v>
      </c>
      <c r="E33" s="22"/>
      <c r="F33" s="27"/>
      <c r="G33" s="27"/>
      <c r="H33" s="27"/>
      <c r="I33" s="2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2"/>
      <c r="W33" s="29"/>
      <c r="X33" s="102" t="s">
        <v>486</v>
      </c>
      <c r="Y33" s="22"/>
      <c r="Z33" s="126" t="s">
        <v>863</v>
      </c>
      <c r="AA33" s="54">
        <v>3</v>
      </c>
      <c r="AB33" s="54">
        <v>9</v>
      </c>
      <c r="AC33" s="34"/>
    </row>
    <row r="34" spans="1:29" s="125" customFormat="1" x14ac:dyDescent="0.2">
      <c r="A34" s="29"/>
      <c r="B34" s="22"/>
      <c r="C34" s="102" t="s">
        <v>853</v>
      </c>
      <c r="D34" s="126" t="s">
        <v>856</v>
      </c>
      <c r="E34" s="22"/>
      <c r="F34" s="27"/>
      <c r="G34" s="27"/>
      <c r="H34" s="27"/>
      <c r="I34" s="2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2"/>
      <c r="W34" s="29"/>
      <c r="X34" s="102" t="s">
        <v>486</v>
      </c>
      <c r="Y34" s="22"/>
      <c r="Z34" s="126" t="s">
        <v>863</v>
      </c>
      <c r="AA34" s="54">
        <v>3</v>
      </c>
      <c r="AB34" s="54">
        <v>10</v>
      </c>
      <c r="AC34" s="34"/>
    </row>
    <row r="35" spans="1:29" s="125" customFormat="1" x14ac:dyDescent="0.2">
      <c r="A35" s="29"/>
      <c r="B35" s="22"/>
      <c r="C35" s="102" t="s">
        <v>854</v>
      </c>
      <c r="D35" s="126" t="s">
        <v>857</v>
      </c>
      <c r="E35" s="22"/>
      <c r="F35" s="27"/>
      <c r="G35" s="27"/>
      <c r="H35" s="27"/>
      <c r="I35" s="2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2"/>
      <c r="W35" s="29"/>
      <c r="X35" s="102" t="s">
        <v>486</v>
      </c>
      <c r="Y35" s="22"/>
      <c r="Z35" s="126" t="s">
        <v>863</v>
      </c>
      <c r="AA35" s="54">
        <v>3</v>
      </c>
      <c r="AB35" s="54">
        <v>11</v>
      </c>
      <c r="AC35" s="34"/>
    </row>
    <row r="36" spans="1:29" s="125" customFormat="1" x14ac:dyDescent="0.2">
      <c r="A36" s="29"/>
      <c r="B36" s="22"/>
      <c r="C36" s="231" t="s">
        <v>1453</v>
      </c>
      <c r="D36" s="232" t="s">
        <v>1454</v>
      </c>
      <c r="E36" s="233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3"/>
      <c r="X36" s="231" t="s">
        <v>486</v>
      </c>
      <c r="Y36" s="233"/>
      <c r="Z36" s="126" t="s">
        <v>863</v>
      </c>
      <c r="AA36" s="54">
        <v>3</v>
      </c>
      <c r="AB36" s="54">
        <v>12</v>
      </c>
      <c r="AC36" s="34"/>
    </row>
    <row r="37" spans="1:29" s="125" customFormat="1" x14ac:dyDescent="0.2">
      <c r="A37" s="29"/>
      <c r="B37" s="22"/>
      <c r="C37" s="102" t="s">
        <v>474</v>
      </c>
      <c r="D37" s="126" t="s">
        <v>1761</v>
      </c>
      <c r="E37" s="22"/>
      <c r="F37" s="27"/>
      <c r="G37" s="27"/>
      <c r="H37" s="27"/>
      <c r="I37" s="22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2"/>
      <c r="W37" s="29"/>
      <c r="X37" s="102"/>
      <c r="Y37" s="22"/>
      <c r="Z37" s="126" t="s">
        <v>863</v>
      </c>
      <c r="AA37" s="54">
        <v>3</v>
      </c>
      <c r="AB37" s="54">
        <v>13</v>
      </c>
      <c r="AC37" s="34"/>
    </row>
    <row r="38" spans="1:29" s="125" customFormat="1" x14ac:dyDescent="0.2">
      <c r="A38" s="29"/>
      <c r="B38" s="22"/>
      <c r="C38" s="102" t="s">
        <v>850</v>
      </c>
      <c r="D38" s="126" t="s">
        <v>858</v>
      </c>
      <c r="E38" s="22"/>
      <c r="F38" s="27"/>
      <c r="G38" s="27"/>
      <c r="H38" s="27"/>
      <c r="I38" s="22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2"/>
      <c r="W38" s="29"/>
      <c r="X38" s="102" t="s">
        <v>486</v>
      </c>
      <c r="Y38" s="22"/>
      <c r="Z38" s="126" t="s">
        <v>863</v>
      </c>
      <c r="AA38" s="54">
        <v>3</v>
      </c>
      <c r="AB38" s="54">
        <v>14</v>
      </c>
      <c r="AC38" s="34"/>
    </row>
    <row r="39" spans="1:29" s="125" customFormat="1" x14ac:dyDescent="0.2">
      <c r="A39" s="29"/>
      <c r="B39" s="22"/>
      <c r="C39" s="231" t="s">
        <v>1455</v>
      </c>
      <c r="D39" s="232" t="s">
        <v>1456</v>
      </c>
      <c r="E39" s="233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3"/>
      <c r="X39" s="231" t="s">
        <v>486</v>
      </c>
      <c r="Y39" s="233"/>
      <c r="Z39" s="126" t="s">
        <v>863</v>
      </c>
      <c r="AA39" s="54">
        <v>3</v>
      </c>
      <c r="AB39" s="54">
        <v>15</v>
      </c>
      <c r="AC39" s="34"/>
    </row>
    <row r="40" spans="1:29" s="125" customFormat="1" x14ac:dyDescent="0.2">
      <c r="A40" s="29"/>
      <c r="B40" s="22"/>
      <c r="C40" s="102" t="s">
        <v>471</v>
      </c>
      <c r="D40" s="126" t="s">
        <v>488</v>
      </c>
      <c r="E40" s="22"/>
      <c r="F40" s="27"/>
      <c r="G40" s="27"/>
      <c r="H40" s="27"/>
      <c r="I40" s="22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2"/>
      <c r="W40" s="29"/>
      <c r="X40" s="29" t="s">
        <v>486</v>
      </c>
      <c r="Y40" s="22"/>
      <c r="Z40" s="126" t="s">
        <v>866</v>
      </c>
      <c r="AA40" s="54">
        <v>4</v>
      </c>
      <c r="AB40" s="54">
        <v>1</v>
      </c>
      <c r="AC40" s="34"/>
    </row>
    <row r="41" spans="1:29" s="125" customFormat="1" x14ac:dyDescent="0.2">
      <c r="A41" s="29"/>
      <c r="B41" s="22"/>
      <c r="C41" s="102"/>
      <c r="D41" s="126"/>
      <c r="E41" s="22"/>
      <c r="F41" s="27"/>
      <c r="G41" s="27"/>
      <c r="H41" s="27"/>
      <c r="I41" s="22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2"/>
      <c r="W41" s="29"/>
      <c r="X41" s="102"/>
      <c r="Y41" s="22"/>
      <c r="Z41" s="57"/>
      <c r="AA41" s="54"/>
      <c r="AB41" s="54"/>
      <c r="AC41" s="34"/>
    </row>
    <row r="42" spans="1:29" s="125" customFormat="1" x14ac:dyDescent="0.2">
      <c r="A42" s="29"/>
      <c r="B42" s="22"/>
      <c r="C42" s="164" t="s">
        <v>760</v>
      </c>
      <c r="D42" s="114"/>
      <c r="E42" s="22"/>
      <c r="F42" s="27"/>
      <c r="G42" s="27"/>
      <c r="H42" s="27"/>
      <c r="I42" s="22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2"/>
      <c r="W42" s="29"/>
      <c r="X42" s="29"/>
      <c r="Y42" s="22"/>
      <c r="Z42" s="46" t="s">
        <v>286</v>
      </c>
      <c r="AA42" s="54"/>
      <c r="AB42" s="54"/>
      <c r="AC42" s="34"/>
    </row>
    <row r="43" spans="1:29" s="125" customFormat="1" x14ac:dyDescent="0.2">
      <c r="A43" s="29"/>
      <c r="B43" s="22"/>
      <c r="C43" s="113" t="s">
        <v>1464</v>
      </c>
      <c r="D43" s="114" t="s">
        <v>1465</v>
      </c>
      <c r="E43" s="22"/>
      <c r="F43" s="27"/>
      <c r="G43" s="27"/>
      <c r="H43" s="27"/>
      <c r="I43" s="2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2"/>
      <c r="W43" s="29"/>
      <c r="X43" s="29"/>
      <c r="Y43" s="22"/>
      <c r="Z43" s="126" t="s">
        <v>1470</v>
      </c>
      <c r="AA43" s="54">
        <v>5</v>
      </c>
      <c r="AB43" s="54">
        <v>1</v>
      </c>
      <c r="AC43" s="34"/>
    </row>
    <row r="44" spans="1:29" s="125" customFormat="1" x14ac:dyDescent="0.2">
      <c r="A44" s="29"/>
      <c r="B44" s="22"/>
      <c r="C44" s="235" t="s">
        <v>1457</v>
      </c>
      <c r="D44" s="236" t="s">
        <v>1458</v>
      </c>
      <c r="E44" s="22"/>
      <c r="F44" s="27"/>
      <c r="G44" s="27"/>
      <c r="H44" s="27"/>
      <c r="I44" s="2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2"/>
      <c r="W44" s="29"/>
      <c r="X44" s="29"/>
      <c r="Y44" s="22"/>
      <c r="Z44" s="126" t="s">
        <v>1470</v>
      </c>
      <c r="AA44" s="54">
        <v>5</v>
      </c>
      <c r="AB44" s="54">
        <v>2</v>
      </c>
      <c r="AC44" s="34"/>
    </row>
    <row r="45" spans="1:29" s="31" customFormat="1" x14ac:dyDescent="0.25">
      <c r="A45" s="29"/>
      <c r="B45" s="22"/>
      <c r="C45" s="113" t="s">
        <v>1466</v>
      </c>
      <c r="D45" s="114" t="s">
        <v>1467</v>
      </c>
      <c r="E45" s="22"/>
      <c r="F45" s="27"/>
      <c r="G45" s="27"/>
      <c r="H45" s="27"/>
      <c r="I45" s="2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2"/>
      <c r="W45" s="29"/>
      <c r="X45" s="29"/>
      <c r="Y45" s="22"/>
      <c r="Z45" s="126" t="s">
        <v>1470</v>
      </c>
      <c r="AA45" s="54">
        <v>5</v>
      </c>
      <c r="AB45" s="54">
        <v>3</v>
      </c>
      <c r="AC45" s="52"/>
    </row>
    <row r="46" spans="1:29" s="31" customFormat="1" x14ac:dyDescent="0.25">
      <c r="A46" s="29"/>
      <c r="B46" s="22"/>
      <c r="C46" s="113" t="s">
        <v>1469</v>
      </c>
      <c r="D46" s="114" t="s">
        <v>1471</v>
      </c>
      <c r="E46" s="22"/>
      <c r="F46" s="27"/>
      <c r="G46" s="27"/>
      <c r="H46" s="27"/>
      <c r="I46" s="2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2"/>
      <c r="W46" s="29"/>
      <c r="X46" s="29"/>
      <c r="Y46" s="22"/>
      <c r="Z46" s="126" t="s">
        <v>1470</v>
      </c>
      <c r="AA46" s="54">
        <v>5</v>
      </c>
      <c r="AB46" s="54">
        <v>4</v>
      </c>
      <c r="AC46" s="52"/>
    </row>
    <row r="47" spans="1:29" s="31" customFormat="1" x14ac:dyDescent="0.25">
      <c r="A47" s="29"/>
      <c r="B47" s="22"/>
      <c r="C47" s="113"/>
      <c r="D47" s="114"/>
      <c r="E47" s="22"/>
      <c r="F47" s="27"/>
      <c r="G47" s="27"/>
      <c r="H47" s="27"/>
      <c r="I47" s="22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2"/>
      <c r="W47" s="29"/>
      <c r="X47" s="29"/>
      <c r="Y47" s="22"/>
      <c r="Z47" s="57"/>
      <c r="AA47" s="54"/>
      <c r="AB47" s="54"/>
      <c r="AC47" s="52"/>
    </row>
    <row r="48" spans="1:29" s="31" customFormat="1" x14ac:dyDescent="0.25">
      <c r="A48" s="29"/>
      <c r="B48" s="22"/>
      <c r="C48" s="164" t="s">
        <v>761</v>
      </c>
      <c r="D48" s="114"/>
      <c r="E48" s="22"/>
      <c r="F48" s="27"/>
      <c r="G48" s="27"/>
      <c r="H48" s="27"/>
      <c r="I48" s="22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2"/>
      <c r="W48" s="29"/>
      <c r="X48" s="29"/>
      <c r="Y48" s="22"/>
      <c r="Z48" s="57"/>
      <c r="AA48" s="54"/>
      <c r="AB48" s="54"/>
      <c r="AC48" s="52"/>
    </row>
    <row r="49" spans="1:29" s="31" customFormat="1" x14ac:dyDescent="0.25">
      <c r="A49" s="29"/>
      <c r="B49" s="22"/>
      <c r="C49" s="113" t="s">
        <v>1459</v>
      </c>
      <c r="D49" s="114" t="s">
        <v>1460</v>
      </c>
      <c r="E49" s="22"/>
      <c r="F49" s="27"/>
      <c r="G49" s="27"/>
      <c r="H49" s="27"/>
      <c r="I49" s="22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2"/>
      <c r="W49" s="29"/>
      <c r="X49" s="29"/>
      <c r="Y49" s="22"/>
      <c r="Z49" s="126" t="s">
        <v>1470</v>
      </c>
      <c r="AA49" s="54">
        <v>6</v>
      </c>
      <c r="AB49" s="54">
        <v>1</v>
      </c>
      <c r="AC49" s="52"/>
    </row>
    <row r="50" spans="1:29" s="31" customFormat="1" x14ac:dyDescent="0.25">
      <c r="A50" s="52"/>
      <c r="B50" s="52"/>
      <c r="C50" s="78"/>
      <c r="D50" s="79"/>
      <c r="E50" s="3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34"/>
      <c r="X50" s="34"/>
      <c r="Y50" s="34"/>
      <c r="Z50" s="65"/>
      <c r="AA50" s="54"/>
      <c r="AB50" s="54"/>
      <c r="AC50" s="52"/>
    </row>
    <row r="51" spans="1:29" s="31" customFormat="1" x14ac:dyDescent="0.25">
      <c r="A51" s="50"/>
      <c r="B51" s="52"/>
      <c r="C51" s="78"/>
      <c r="D51" s="79"/>
      <c r="E51" s="34"/>
      <c r="F51" s="70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56"/>
      <c r="W51" s="34"/>
      <c r="X51" s="34"/>
      <c r="Y51" s="34"/>
      <c r="Z51" s="65"/>
      <c r="AA51" s="54"/>
      <c r="AB51" s="54"/>
      <c r="AC51" s="52"/>
    </row>
    <row r="52" spans="1:29" s="31" customFormat="1" x14ac:dyDescent="0.25">
      <c r="A52" s="52"/>
      <c r="B52" s="52"/>
      <c r="C52" s="78"/>
      <c r="D52" s="79"/>
      <c r="E52" s="34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34"/>
      <c r="X52" s="34"/>
      <c r="Y52" s="34"/>
      <c r="Z52" s="65"/>
      <c r="AA52" s="54"/>
      <c r="AB52" s="54"/>
      <c r="AC52" s="52"/>
    </row>
    <row r="53" spans="1:29" s="31" customFormat="1" x14ac:dyDescent="0.25">
      <c r="A53" s="52"/>
      <c r="B53" s="52"/>
      <c r="C53" s="78"/>
      <c r="D53" s="79"/>
      <c r="E53" s="34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34"/>
      <c r="X53" s="34"/>
      <c r="Y53" s="34"/>
      <c r="Z53" s="65"/>
      <c r="AA53" s="54"/>
      <c r="AB53" s="54"/>
      <c r="AC53" s="52"/>
    </row>
    <row r="54" spans="1:29" s="31" customFormat="1" x14ac:dyDescent="0.25">
      <c r="A54" s="52"/>
      <c r="B54" s="52"/>
      <c r="C54" s="78"/>
      <c r="D54" s="79"/>
      <c r="E54" s="3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34"/>
      <c r="X54" s="34"/>
      <c r="Y54" s="34"/>
      <c r="Z54" s="65"/>
      <c r="AA54" s="54"/>
      <c r="AB54" s="54"/>
      <c r="AC54" s="52"/>
    </row>
    <row r="55" spans="1:29" s="31" customFormat="1" x14ac:dyDescent="0.25">
      <c r="A55" s="50"/>
      <c r="B55" s="52"/>
      <c r="C55" s="78"/>
      <c r="D55" s="79"/>
      <c r="E55" s="34"/>
      <c r="F55" s="70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56"/>
      <c r="W55" s="34"/>
      <c r="X55" s="34"/>
      <c r="Y55" s="34"/>
      <c r="Z55" s="65"/>
      <c r="AA55" s="54"/>
      <c r="AB55" s="54"/>
      <c r="AC55" s="52"/>
    </row>
    <row r="56" spans="1:29" s="31" customFormat="1" x14ac:dyDescent="0.25">
      <c r="A56" s="52"/>
      <c r="B56" s="52"/>
      <c r="C56" s="78"/>
      <c r="D56" s="79"/>
      <c r="E56" s="34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34"/>
      <c r="X56" s="34"/>
      <c r="Y56" s="34"/>
      <c r="Z56" s="65"/>
      <c r="AA56" s="54"/>
      <c r="AB56" s="54"/>
      <c r="AC56" s="52"/>
    </row>
    <row r="57" spans="1:29" s="31" customFormat="1" x14ac:dyDescent="0.25">
      <c r="A57" s="50"/>
      <c r="B57" s="52"/>
      <c r="C57" s="78"/>
      <c r="D57" s="79"/>
      <c r="E57" s="34"/>
      <c r="F57" s="70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56"/>
      <c r="W57" s="34"/>
      <c r="X57" s="34"/>
      <c r="Y57" s="34"/>
      <c r="Z57" s="65"/>
      <c r="AA57" s="54"/>
      <c r="AB57" s="54"/>
      <c r="AC57" s="52"/>
    </row>
    <row r="58" spans="1:29" s="31" customFormat="1" x14ac:dyDescent="0.25">
      <c r="A58" s="52"/>
      <c r="B58" s="52"/>
      <c r="C58" s="78"/>
      <c r="D58" s="79"/>
      <c r="E58" s="34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34"/>
      <c r="X58" s="34"/>
      <c r="Y58" s="34"/>
      <c r="Z58" s="65"/>
      <c r="AA58" s="54"/>
      <c r="AB58" s="54"/>
      <c r="AC58" s="52"/>
    </row>
    <row r="59" spans="1:29" s="31" customFormat="1" x14ac:dyDescent="0.25">
      <c r="A59" s="52"/>
      <c r="B59" s="52"/>
      <c r="C59" s="78"/>
      <c r="D59" s="79"/>
      <c r="E59" s="34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34"/>
      <c r="X59" s="34"/>
      <c r="Y59" s="34"/>
      <c r="Z59" s="65"/>
      <c r="AA59" s="54"/>
      <c r="AB59" s="54"/>
      <c r="AC59" s="52"/>
    </row>
    <row r="60" spans="1:29" s="31" customFormat="1" x14ac:dyDescent="0.25">
      <c r="A60" s="52"/>
      <c r="B60" s="52"/>
      <c r="C60" s="78"/>
      <c r="D60" s="79"/>
      <c r="E60" s="34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34"/>
      <c r="X60" s="34"/>
      <c r="Y60" s="34"/>
      <c r="Z60" s="65"/>
      <c r="AA60" s="54"/>
      <c r="AB60" s="54"/>
      <c r="AC60" s="52"/>
    </row>
    <row r="61" spans="1:29" s="31" customFormat="1" x14ac:dyDescent="0.25">
      <c r="A61" s="52"/>
      <c r="B61" s="52"/>
      <c r="C61" s="78"/>
      <c r="D61" s="79"/>
      <c r="E61" s="34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34"/>
      <c r="X61" s="34"/>
      <c r="Y61" s="34"/>
      <c r="Z61" s="65"/>
      <c r="AA61" s="54"/>
      <c r="AB61" s="54"/>
      <c r="AC61" s="52"/>
    </row>
    <row r="62" spans="1:29" s="31" customFormat="1" x14ac:dyDescent="0.25">
      <c r="A62" s="52"/>
      <c r="B62" s="52"/>
      <c r="C62" s="78"/>
      <c r="D62" s="79"/>
      <c r="E62" s="34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34"/>
      <c r="X62" s="34"/>
      <c r="Y62" s="34"/>
      <c r="Z62" s="65"/>
      <c r="AA62" s="54"/>
      <c r="AB62" s="54"/>
      <c r="AC62" s="52"/>
    </row>
    <row r="63" spans="1:29" s="31" customFormat="1" x14ac:dyDescent="0.25">
      <c r="A63" s="52"/>
      <c r="B63" s="52"/>
      <c r="C63" s="78"/>
      <c r="D63" s="79"/>
      <c r="E63" s="3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34"/>
      <c r="X63" s="34"/>
      <c r="Y63" s="34"/>
      <c r="Z63" s="65"/>
      <c r="AA63" s="54"/>
      <c r="AB63" s="54"/>
      <c r="AC63" s="52"/>
    </row>
    <row r="64" spans="1:29" s="31" customFormat="1" x14ac:dyDescent="0.25">
      <c r="A64" s="52"/>
      <c r="B64" s="52"/>
      <c r="C64" s="78"/>
      <c r="D64" s="79"/>
      <c r="E64" s="34"/>
      <c r="F64" s="70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56"/>
      <c r="W64" s="34"/>
      <c r="X64" s="34"/>
      <c r="Y64" s="34"/>
      <c r="Z64" s="65"/>
      <c r="AA64" s="54"/>
      <c r="AB64" s="54"/>
      <c r="AC64" s="52"/>
    </row>
    <row r="65" spans="1:29" s="31" customFormat="1" x14ac:dyDescent="0.25">
      <c r="A65" s="52"/>
      <c r="B65" s="52"/>
      <c r="C65" s="78"/>
      <c r="D65" s="79"/>
      <c r="E65" s="3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34"/>
      <c r="X65" s="34"/>
      <c r="Y65" s="34"/>
      <c r="Z65" s="65"/>
      <c r="AA65" s="54"/>
      <c r="AB65" s="54"/>
      <c r="AC65" s="52"/>
    </row>
    <row r="66" spans="1:29" s="31" customFormat="1" x14ac:dyDescent="0.25">
      <c r="A66" s="52"/>
      <c r="B66" s="52"/>
      <c r="C66" s="78"/>
      <c r="D66" s="79"/>
      <c r="E66" s="3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34"/>
      <c r="X66" s="34"/>
      <c r="Y66" s="34"/>
      <c r="Z66" s="65"/>
      <c r="AA66" s="54"/>
      <c r="AB66" s="54"/>
      <c r="AC66" s="52"/>
    </row>
    <row r="67" spans="1:29" s="31" customFormat="1" x14ac:dyDescent="0.25">
      <c r="A67" s="52"/>
      <c r="B67" s="52"/>
      <c r="C67" s="78"/>
      <c r="D67" s="79"/>
      <c r="E67" s="34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34"/>
      <c r="X67" s="34"/>
      <c r="Y67" s="34"/>
      <c r="Z67" s="65"/>
      <c r="AA67" s="54"/>
      <c r="AB67" s="54"/>
      <c r="AC67" s="52"/>
    </row>
    <row r="68" spans="1:29" s="31" customFormat="1" x14ac:dyDescent="0.25">
      <c r="A68" s="52"/>
      <c r="B68" s="52"/>
      <c r="C68" s="78"/>
      <c r="D68" s="79"/>
      <c r="E68" s="34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34"/>
      <c r="X68" s="34"/>
      <c r="Y68" s="34"/>
      <c r="Z68" s="65"/>
      <c r="AA68" s="54"/>
      <c r="AB68" s="54"/>
      <c r="AC68" s="52"/>
    </row>
    <row r="69" spans="1:29" s="31" customFormat="1" x14ac:dyDescent="0.25">
      <c r="A69" s="50"/>
      <c r="B69" s="52"/>
      <c r="C69" s="78"/>
      <c r="D69" s="79"/>
      <c r="E69" s="34"/>
      <c r="F69" s="70"/>
      <c r="G69" s="7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56"/>
      <c r="W69" s="34"/>
      <c r="X69" s="34"/>
      <c r="Y69" s="34"/>
      <c r="Z69" s="65"/>
      <c r="AA69" s="54"/>
      <c r="AB69" s="54"/>
      <c r="AC69" s="52"/>
    </row>
    <row r="70" spans="1:29" s="31" customFormat="1" x14ac:dyDescent="0.25">
      <c r="A70" s="52"/>
      <c r="B70" s="52"/>
      <c r="C70" s="78"/>
      <c r="D70" s="79"/>
      <c r="E70" s="34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34"/>
      <c r="X70" s="34"/>
      <c r="Y70" s="34"/>
      <c r="Z70" s="65"/>
      <c r="AA70" s="54"/>
      <c r="AB70" s="54"/>
      <c r="AC70" s="52"/>
    </row>
    <row r="71" spans="1:29" s="31" customFormat="1" x14ac:dyDescent="0.25">
      <c r="A71" s="52"/>
      <c r="B71" s="52"/>
      <c r="C71" s="78"/>
      <c r="D71" s="79"/>
      <c r="E71" s="3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34"/>
      <c r="X71" s="34"/>
      <c r="Y71" s="34"/>
      <c r="Z71" s="65"/>
      <c r="AA71" s="54"/>
      <c r="AB71" s="54"/>
      <c r="AC71" s="52"/>
    </row>
    <row r="72" spans="1:29" s="31" customFormat="1" x14ac:dyDescent="0.25">
      <c r="A72" s="52"/>
      <c r="B72" s="52"/>
      <c r="C72" s="78"/>
      <c r="D72" s="79"/>
      <c r="E72" s="34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34"/>
      <c r="X72" s="34"/>
      <c r="Y72" s="34"/>
      <c r="Z72" s="65"/>
      <c r="AA72" s="54"/>
      <c r="AB72" s="54"/>
      <c r="AC72" s="52"/>
    </row>
    <row r="73" spans="1:29" s="31" customFormat="1" x14ac:dyDescent="0.25">
      <c r="A73" s="50"/>
      <c r="B73" s="52"/>
      <c r="C73" s="78"/>
      <c r="D73" s="79"/>
      <c r="E73" s="34"/>
      <c r="F73" s="70"/>
      <c r="G73" s="71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56"/>
      <c r="W73" s="34"/>
      <c r="X73" s="34"/>
      <c r="Y73" s="34"/>
      <c r="Z73" s="65"/>
      <c r="AA73" s="54"/>
      <c r="AB73" s="54"/>
      <c r="AC73" s="52"/>
    </row>
    <row r="74" spans="1:29" s="31" customFormat="1" x14ac:dyDescent="0.25">
      <c r="A74" s="52"/>
      <c r="B74" s="52"/>
      <c r="C74" s="78"/>
      <c r="D74" s="79"/>
      <c r="E74" s="3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34"/>
      <c r="X74" s="34"/>
      <c r="Y74" s="34"/>
      <c r="Z74" s="65"/>
      <c r="AA74" s="54"/>
      <c r="AB74" s="54"/>
      <c r="AC74" s="52"/>
    </row>
    <row r="75" spans="1:29" s="31" customFormat="1" x14ac:dyDescent="0.25">
      <c r="A75" s="52"/>
      <c r="B75" s="52"/>
      <c r="C75" s="78"/>
      <c r="D75" s="79"/>
      <c r="E75" s="34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34"/>
      <c r="X75" s="34"/>
      <c r="Y75" s="34"/>
      <c r="Z75" s="65"/>
      <c r="AA75" s="54"/>
      <c r="AB75" s="54"/>
      <c r="AC75" s="52"/>
    </row>
    <row r="76" spans="1:29" s="31" customFormat="1" x14ac:dyDescent="0.25">
      <c r="A76" s="52"/>
      <c r="B76" s="52"/>
      <c r="C76" s="78"/>
      <c r="D76" s="79"/>
      <c r="E76" s="34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34"/>
      <c r="X76" s="34"/>
      <c r="Y76" s="34"/>
      <c r="Z76" s="65"/>
      <c r="AA76" s="54"/>
      <c r="AB76" s="54"/>
      <c r="AC76" s="52"/>
    </row>
    <row r="77" spans="1:29" s="31" customFormat="1" x14ac:dyDescent="0.25">
      <c r="A77" s="52"/>
      <c r="B77" s="52"/>
      <c r="C77" s="78"/>
      <c r="D77" s="79"/>
      <c r="E77" s="34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34"/>
      <c r="X77" s="34"/>
      <c r="Y77" s="34"/>
      <c r="Z77" s="65"/>
      <c r="AA77" s="54"/>
      <c r="AB77" s="54"/>
      <c r="AC77" s="52"/>
    </row>
    <row r="78" spans="1:29" s="31" customFormat="1" x14ac:dyDescent="0.25">
      <c r="A78" s="52"/>
      <c r="B78" s="52"/>
      <c r="C78" s="78"/>
      <c r="D78" s="79"/>
      <c r="E78" s="3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34"/>
      <c r="X78" s="34"/>
      <c r="Y78" s="34"/>
      <c r="Z78" s="65"/>
      <c r="AA78" s="54"/>
      <c r="AB78" s="54"/>
      <c r="AC78" s="52"/>
    </row>
    <row r="79" spans="1:29" s="31" customFormat="1" x14ac:dyDescent="0.25">
      <c r="A79" s="52"/>
      <c r="B79" s="52"/>
      <c r="C79" s="78"/>
      <c r="D79" s="79"/>
      <c r="E79" s="3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4"/>
      <c r="X79" s="34"/>
      <c r="Y79" s="34"/>
      <c r="Z79" s="65"/>
      <c r="AA79" s="54"/>
      <c r="AB79" s="54"/>
      <c r="AC79" s="52"/>
    </row>
    <row r="80" spans="1:29" s="31" customFormat="1" x14ac:dyDescent="0.25">
      <c r="A80" s="50"/>
      <c r="B80" s="52"/>
      <c r="C80" s="78"/>
      <c r="D80" s="79"/>
      <c r="E80" s="34"/>
      <c r="F80" s="70"/>
      <c r="G80" s="71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56"/>
      <c r="W80" s="34"/>
      <c r="X80" s="34"/>
      <c r="Y80" s="34"/>
      <c r="Z80" s="65"/>
      <c r="AA80" s="54"/>
      <c r="AB80" s="54"/>
      <c r="AC80" s="52"/>
    </row>
    <row r="81" spans="1:29" s="31" customFormat="1" x14ac:dyDescent="0.25">
      <c r="A81" s="52"/>
      <c r="B81" s="52"/>
      <c r="C81" s="78"/>
      <c r="D81" s="79"/>
      <c r="E81" s="34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34"/>
      <c r="X81" s="34"/>
      <c r="Y81" s="34"/>
      <c r="Z81" s="65"/>
      <c r="AA81" s="54"/>
      <c r="AB81" s="54"/>
      <c r="AC81" s="52"/>
    </row>
    <row r="82" spans="1:29" s="31" customFormat="1" x14ac:dyDescent="0.25">
      <c r="A82" s="52"/>
      <c r="B82" s="52"/>
      <c r="C82" s="78"/>
      <c r="D82" s="79"/>
      <c r="E82" s="34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34"/>
      <c r="X82" s="34"/>
      <c r="Y82" s="34"/>
      <c r="Z82" s="65"/>
      <c r="AA82" s="54"/>
      <c r="AB82" s="54"/>
      <c r="AC82" s="52"/>
    </row>
    <row r="83" spans="1:29" s="31" customFormat="1" x14ac:dyDescent="0.25">
      <c r="A83" s="52"/>
      <c r="B83" s="52"/>
      <c r="C83" s="78"/>
      <c r="D83" s="79"/>
      <c r="E83" s="3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34"/>
      <c r="X83" s="34"/>
      <c r="Y83" s="34"/>
      <c r="Z83" s="65"/>
      <c r="AA83" s="54"/>
      <c r="AB83" s="54"/>
      <c r="AC83" s="52"/>
    </row>
    <row r="84" spans="1:29" s="31" customFormat="1" x14ac:dyDescent="0.25">
      <c r="A84" s="52"/>
      <c r="B84" s="52"/>
      <c r="C84" s="78"/>
      <c r="D84" s="79"/>
      <c r="E84" s="3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34"/>
      <c r="X84" s="34"/>
      <c r="Y84" s="34"/>
      <c r="Z84" s="65"/>
      <c r="AA84" s="54"/>
      <c r="AB84" s="54"/>
      <c r="AC84" s="52"/>
    </row>
    <row r="85" spans="1:29" s="31" customFormat="1" x14ac:dyDescent="0.25">
      <c r="A85" s="52"/>
      <c r="B85" s="52"/>
      <c r="C85" s="78"/>
      <c r="D85" s="79"/>
      <c r="E85" s="34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34"/>
      <c r="X85" s="34"/>
      <c r="Y85" s="34"/>
      <c r="Z85" s="65"/>
      <c r="AA85" s="54"/>
      <c r="AB85" s="54"/>
      <c r="AC85" s="52"/>
    </row>
    <row r="86" spans="1:29" s="31" customFormat="1" x14ac:dyDescent="0.25">
      <c r="A86" s="52"/>
      <c r="B86" s="52"/>
      <c r="C86" s="78"/>
      <c r="D86" s="79"/>
      <c r="E86" s="3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34"/>
      <c r="X86" s="34"/>
      <c r="Y86" s="34"/>
      <c r="Z86" s="65"/>
      <c r="AA86" s="54"/>
      <c r="AB86" s="54"/>
      <c r="AC86" s="52"/>
    </row>
    <row r="87" spans="1:29" s="31" customFormat="1" x14ac:dyDescent="0.25">
      <c r="A87" s="52"/>
      <c r="B87" s="52"/>
      <c r="C87" s="78"/>
      <c r="D87" s="79"/>
      <c r="E87" s="34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34"/>
      <c r="X87" s="34"/>
      <c r="Y87" s="34"/>
      <c r="Z87" s="65"/>
      <c r="AA87" s="54"/>
      <c r="AB87" s="54"/>
      <c r="AC87" s="52"/>
    </row>
    <row r="88" spans="1:29" s="31" customFormat="1" x14ac:dyDescent="0.25">
      <c r="A88" s="52"/>
      <c r="B88" s="52"/>
      <c r="C88" s="78"/>
      <c r="D88" s="79"/>
      <c r="E88" s="3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34"/>
      <c r="X88" s="34"/>
      <c r="Y88" s="34"/>
      <c r="Z88" s="65"/>
      <c r="AA88" s="54"/>
      <c r="AB88" s="54"/>
      <c r="AC88" s="52"/>
    </row>
    <row r="89" spans="1:29" s="31" customFormat="1" x14ac:dyDescent="0.25">
      <c r="A89" s="50"/>
      <c r="B89" s="52"/>
      <c r="C89" s="78"/>
      <c r="D89" s="79"/>
      <c r="E89" s="34"/>
      <c r="F89" s="70"/>
      <c r="G89" s="71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56"/>
      <c r="W89" s="34"/>
      <c r="X89" s="34"/>
      <c r="Y89" s="34"/>
      <c r="Z89" s="65"/>
      <c r="AA89" s="54"/>
      <c r="AB89" s="54"/>
      <c r="AC89" s="52"/>
    </row>
    <row r="90" spans="1:29" s="31" customFormat="1" x14ac:dyDescent="0.25">
      <c r="A90" s="52"/>
      <c r="B90" s="52"/>
      <c r="C90" s="78"/>
      <c r="D90" s="79"/>
      <c r="E90" s="3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34"/>
      <c r="X90" s="34"/>
      <c r="Y90" s="34"/>
      <c r="Z90" s="65"/>
      <c r="AA90" s="54"/>
      <c r="AB90" s="54"/>
      <c r="AC90" s="52"/>
    </row>
    <row r="91" spans="1:29" s="31" customFormat="1" x14ac:dyDescent="0.25">
      <c r="A91" s="52"/>
      <c r="B91" s="52"/>
      <c r="C91" s="78"/>
      <c r="D91" s="79"/>
      <c r="E91" s="3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34"/>
      <c r="X91" s="34"/>
      <c r="Y91" s="34"/>
      <c r="Z91" s="65"/>
      <c r="AA91" s="54"/>
      <c r="AB91" s="54"/>
      <c r="AC91" s="52"/>
    </row>
    <row r="92" spans="1:29" s="31" customFormat="1" x14ac:dyDescent="0.25">
      <c r="A92" s="52"/>
      <c r="B92" s="52"/>
      <c r="C92" s="78"/>
      <c r="D92" s="79"/>
      <c r="E92" s="34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34"/>
      <c r="X92" s="34"/>
      <c r="Y92" s="34"/>
      <c r="Z92" s="65"/>
      <c r="AA92" s="54"/>
      <c r="AB92" s="54"/>
      <c r="AC92" s="52"/>
    </row>
    <row r="93" spans="1:29" s="31" customFormat="1" x14ac:dyDescent="0.25">
      <c r="A93" s="52"/>
      <c r="B93" s="52"/>
      <c r="C93" s="78"/>
      <c r="D93" s="79"/>
      <c r="E93" s="3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34"/>
      <c r="X93" s="34"/>
      <c r="Y93" s="34"/>
      <c r="Z93" s="65"/>
      <c r="AA93" s="54"/>
      <c r="AB93" s="54"/>
      <c r="AC93" s="52"/>
    </row>
    <row r="94" spans="1:29" s="31" customFormat="1" x14ac:dyDescent="0.25">
      <c r="A94" s="52"/>
      <c r="B94" s="52"/>
      <c r="C94" s="78"/>
      <c r="D94" s="79"/>
      <c r="E94" s="34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34"/>
      <c r="X94" s="34"/>
      <c r="Y94" s="34"/>
      <c r="Z94" s="65"/>
      <c r="AA94" s="54"/>
      <c r="AB94" s="54"/>
      <c r="AC94" s="52"/>
    </row>
    <row r="95" spans="1:29" s="31" customFormat="1" x14ac:dyDescent="0.25">
      <c r="A95" s="52"/>
      <c r="B95" s="52"/>
      <c r="C95" s="78"/>
      <c r="D95" s="79"/>
      <c r="E95" s="34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34"/>
      <c r="X95" s="34"/>
      <c r="Y95" s="34"/>
      <c r="Z95" s="65"/>
      <c r="AA95" s="54"/>
      <c r="AB95" s="54"/>
      <c r="AC95" s="52"/>
    </row>
    <row r="96" spans="1:29" s="31" customFormat="1" x14ac:dyDescent="0.25">
      <c r="A96" s="50"/>
      <c r="B96" s="52"/>
      <c r="C96" s="78"/>
      <c r="D96" s="79"/>
      <c r="E96" s="34"/>
      <c r="F96" s="70"/>
      <c r="G96" s="71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56"/>
      <c r="W96" s="34"/>
      <c r="X96" s="34"/>
      <c r="Y96" s="34"/>
      <c r="Z96" s="65"/>
      <c r="AA96" s="54"/>
      <c r="AB96" s="54"/>
      <c r="AC96" s="52"/>
    </row>
    <row r="97" spans="1:29" s="31" customFormat="1" x14ac:dyDescent="0.25">
      <c r="A97" s="52"/>
      <c r="B97" s="52"/>
      <c r="C97" s="78"/>
      <c r="D97" s="79"/>
      <c r="E97" s="3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34"/>
      <c r="X97" s="34"/>
      <c r="Y97" s="34"/>
      <c r="Z97" s="65"/>
      <c r="AA97" s="54"/>
      <c r="AB97" s="54"/>
      <c r="AC97" s="52"/>
    </row>
    <row r="98" spans="1:29" s="31" customFormat="1" x14ac:dyDescent="0.25">
      <c r="A98" s="52"/>
      <c r="B98" s="52"/>
      <c r="C98" s="78"/>
      <c r="D98" s="79"/>
      <c r="E98" s="3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4"/>
      <c r="X98" s="34"/>
      <c r="Y98" s="34"/>
      <c r="Z98" s="65"/>
      <c r="AA98" s="54"/>
      <c r="AB98" s="54"/>
      <c r="AC98" s="52"/>
    </row>
    <row r="99" spans="1:29" s="31" customFormat="1" x14ac:dyDescent="0.25">
      <c r="A99" s="52"/>
      <c r="B99" s="52"/>
      <c r="C99" s="78"/>
      <c r="D99" s="79"/>
      <c r="E99" s="3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4"/>
      <c r="X99" s="34"/>
      <c r="Y99" s="34"/>
      <c r="Z99" s="65"/>
      <c r="AA99" s="54"/>
      <c r="AB99" s="54"/>
      <c r="AC99" s="52"/>
    </row>
    <row r="100" spans="1:29" s="31" customFormat="1" x14ac:dyDescent="0.25">
      <c r="A100" s="52"/>
      <c r="B100" s="52"/>
      <c r="C100" s="78"/>
      <c r="D100" s="81"/>
      <c r="E100" s="3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34"/>
      <c r="X100" s="65"/>
      <c r="Y100" s="34"/>
      <c r="Z100" s="65"/>
      <c r="AA100" s="54"/>
      <c r="AB100" s="54"/>
      <c r="AC100" s="52"/>
    </row>
    <row r="101" spans="1:29" s="31" customFormat="1" ht="12.75" customHeight="1" x14ac:dyDescent="0.25">
      <c r="A101" s="52"/>
      <c r="B101" s="52"/>
      <c r="C101" s="78"/>
      <c r="D101" s="79"/>
      <c r="E101" s="3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34"/>
      <c r="X101" s="34"/>
      <c r="Y101" s="34"/>
      <c r="Z101" s="65"/>
      <c r="AA101" s="54"/>
      <c r="AB101" s="54"/>
      <c r="AC101" s="52"/>
    </row>
    <row r="102" spans="1:29" s="31" customFormat="1" x14ac:dyDescent="0.25">
      <c r="A102" s="52"/>
      <c r="B102" s="52"/>
      <c r="C102" s="78"/>
      <c r="D102" s="79"/>
      <c r="E102" s="3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34"/>
      <c r="X102" s="34"/>
      <c r="Y102" s="34"/>
      <c r="Z102" s="65"/>
      <c r="AA102" s="54"/>
      <c r="AB102" s="54"/>
      <c r="AC102" s="52"/>
    </row>
    <row r="103" spans="1:29" s="31" customFormat="1" x14ac:dyDescent="0.25">
      <c r="A103" s="52"/>
      <c r="B103" s="52"/>
      <c r="C103" s="78"/>
      <c r="D103" s="79"/>
      <c r="E103" s="3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34"/>
      <c r="X103" s="34"/>
      <c r="Y103" s="34"/>
      <c r="Z103" s="65"/>
      <c r="AA103" s="54"/>
      <c r="AB103" s="54"/>
      <c r="AC103" s="52"/>
    </row>
    <row r="104" spans="1:29" s="31" customFormat="1" x14ac:dyDescent="0.25">
      <c r="A104" s="52"/>
      <c r="B104" s="52"/>
      <c r="C104" s="78"/>
      <c r="D104" s="79"/>
      <c r="E104" s="3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34"/>
      <c r="X104" s="34"/>
      <c r="Y104" s="34"/>
      <c r="Z104" s="65"/>
      <c r="AA104" s="54"/>
      <c r="AB104" s="54"/>
      <c r="AC104" s="52"/>
    </row>
    <row r="105" spans="1:29" s="31" customFormat="1" x14ac:dyDescent="0.25">
      <c r="A105" s="50"/>
      <c r="B105" s="52"/>
      <c r="C105" s="78"/>
      <c r="D105" s="79"/>
      <c r="E105" s="34"/>
      <c r="F105" s="70"/>
      <c r="G105" s="71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56"/>
      <c r="W105" s="34"/>
      <c r="X105" s="34"/>
      <c r="Y105" s="34"/>
      <c r="Z105" s="65"/>
      <c r="AA105" s="54"/>
      <c r="AB105" s="54"/>
      <c r="AC105" s="52"/>
    </row>
    <row r="106" spans="1:29" s="31" customFormat="1" x14ac:dyDescent="0.25">
      <c r="A106" s="52"/>
      <c r="B106" s="52"/>
      <c r="C106" s="78"/>
      <c r="D106" s="79"/>
      <c r="E106" s="3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34"/>
      <c r="X106" s="34"/>
      <c r="Y106" s="34"/>
      <c r="Z106" s="65"/>
      <c r="AA106" s="54"/>
      <c r="AB106" s="54"/>
      <c r="AC106" s="52"/>
    </row>
    <row r="107" spans="1:29" s="31" customFormat="1" x14ac:dyDescent="0.25">
      <c r="A107" s="52"/>
      <c r="B107" s="52"/>
      <c r="C107" s="78"/>
      <c r="D107" s="79"/>
      <c r="E107" s="3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34"/>
      <c r="X107" s="34"/>
      <c r="Y107" s="34"/>
      <c r="Z107" s="65"/>
      <c r="AA107" s="54"/>
      <c r="AB107" s="54"/>
      <c r="AC107" s="52"/>
    </row>
    <row r="108" spans="1:29" s="31" customFormat="1" x14ac:dyDescent="0.25">
      <c r="A108" s="52"/>
      <c r="B108" s="52"/>
      <c r="C108" s="78"/>
      <c r="D108" s="79"/>
      <c r="E108" s="3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34"/>
      <c r="X108" s="65"/>
      <c r="Y108" s="34"/>
      <c r="Z108" s="65"/>
      <c r="AA108" s="54"/>
      <c r="AB108" s="54"/>
      <c r="AC108" s="52"/>
    </row>
    <row r="109" spans="1:29" s="31" customFormat="1" x14ac:dyDescent="0.25">
      <c r="A109" s="52"/>
      <c r="B109" s="52"/>
      <c r="C109" s="78"/>
      <c r="D109" s="79"/>
      <c r="E109" s="3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34"/>
      <c r="X109" s="65"/>
      <c r="Y109" s="34"/>
      <c r="Z109" s="65"/>
      <c r="AA109" s="54"/>
      <c r="AB109" s="54"/>
      <c r="AC109" s="52"/>
    </row>
    <row r="110" spans="1:29" s="31" customFormat="1" x14ac:dyDescent="0.25">
      <c r="A110" s="52"/>
      <c r="B110" s="52"/>
      <c r="C110" s="78"/>
      <c r="D110" s="79"/>
      <c r="E110" s="3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34"/>
      <c r="X110" s="34"/>
      <c r="Y110" s="34"/>
      <c r="Z110" s="65"/>
      <c r="AA110" s="54"/>
      <c r="AB110" s="54"/>
      <c r="AC110" s="52"/>
    </row>
    <row r="111" spans="1:29" s="31" customFormat="1" x14ac:dyDescent="0.25">
      <c r="A111" s="52"/>
      <c r="B111" s="52"/>
      <c r="C111" s="78"/>
      <c r="D111" s="79"/>
      <c r="E111" s="3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34"/>
      <c r="X111" s="34"/>
      <c r="Y111" s="34"/>
      <c r="Z111" s="65"/>
      <c r="AA111" s="54"/>
      <c r="AB111" s="54"/>
      <c r="AC111" s="52"/>
    </row>
    <row r="112" spans="1:29" s="31" customFormat="1" x14ac:dyDescent="0.25">
      <c r="A112" s="52"/>
      <c r="B112" s="52"/>
      <c r="C112" s="78"/>
      <c r="D112" s="79"/>
      <c r="E112" s="3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34"/>
      <c r="X112" s="34"/>
      <c r="Y112" s="34"/>
      <c r="Z112" s="65"/>
      <c r="AA112" s="54"/>
      <c r="AB112" s="54"/>
      <c r="AC112" s="52"/>
    </row>
    <row r="113" spans="1:29" s="31" customFormat="1" x14ac:dyDescent="0.25">
      <c r="A113" s="50"/>
      <c r="B113" s="52"/>
      <c r="C113" s="78"/>
      <c r="D113" s="79"/>
      <c r="E113" s="34"/>
      <c r="F113" s="70"/>
      <c r="G113" s="71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56"/>
      <c r="W113" s="34"/>
      <c r="X113" s="34"/>
      <c r="Y113" s="34"/>
      <c r="Z113" s="65"/>
      <c r="AA113" s="54"/>
      <c r="AB113" s="54"/>
      <c r="AC113" s="52"/>
    </row>
    <row r="114" spans="1:29" s="31" customFormat="1" x14ac:dyDescent="0.25">
      <c r="A114" s="52"/>
      <c r="B114" s="52"/>
      <c r="C114" s="78"/>
      <c r="D114" s="79"/>
      <c r="E114" s="3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34"/>
      <c r="X114" s="34"/>
      <c r="Y114" s="34"/>
      <c r="Z114" s="65"/>
      <c r="AA114" s="54"/>
      <c r="AB114" s="54"/>
      <c r="AC114" s="52"/>
    </row>
    <row r="115" spans="1:29" s="31" customFormat="1" x14ac:dyDescent="0.25">
      <c r="A115" s="50"/>
      <c r="B115" s="52"/>
      <c r="C115" s="78"/>
      <c r="D115" s="79"/>
      <c r="E115" s="3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34"/>
      <c r="X115" s="34"/>
      <c r="Y115" s="34"/>
      <c r="Z115" s="65"/>
      <c r="AA115" s="54"/>
      <c r="AB115" s="54"/>
      <c r="AC115" s="52"/>
    </row>
    <row r="116" spans="1:29" s="31" customFormat="1" x14ac:dyDescent="0.25">
      <c r="A116" s="52"/>
      <c r="B116" s="52"/>
      <c r="C116" s="78"/>
      <c r="D116" s="79"/>
      <c r="E116" s="34"/>
      <c r="F116" s="70"/>
      <c r="G116" s="71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56"/>
      <c r="W116" s="34"/>
      <c r="X116" s="34"/>
      <c r="Y116" s="34"/>
      <c r="Z116" s="65"/>
      <c r="AA116" s="54"/>
      <c r="AB116" s="54"/>
      <c r="AC116" s="52"/>
    </row>
    <row r="117" spans="1:29" s="31" customFormat="1" x14ac:dyDescent="0.25">
      <c r="A117" s="52"/>
      <c r="B117" s="52"/>
      <c r="C117" s="78"/>
      <c r="D117" s="79"/>
      <c r="E117" s="3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34"/>
      <c r="X117" s="34"/>
      <c r="Y117" s="34"/>
      <c r="Z117" s="65"/>
      <c r="AA117" s="54"/>
      <c r="AB117" s="54"/>
      <c r="AC117" s="52"/>
    </row>
    <row r="118" spans="1:29" s="31" customFormat="1" x14ac:dyDescent="0.25">
      <c r="A118" s="52"/>
      <c r="B118" s="52"/>
      <c r="C118" s="78"/>
      <c r="D118" s="79"/>
      <c r="E118" s="3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34"/>
      <c r="X118" s="34"/>
      <c r="Y118" s="34"/>
      <c r="Z118" s="65"/>
      <c r="AA118" s="54"/>
      <c r="AB118" s="54"/>
      <c r="AC118" s="52"/>
    </row>
    <row r="119" spans="1:29" s="31" customFormat="1" x14ac:dyDescent="0.25">
      <c r="A119" s="50"/>
      <c r="B119" s="52"/>
      <c r="C119" s="78"/>
      <c r="D119" s="79"/>
      <c r="E119" s="34"/>
      <c r="F119" s="70"/>
      <c r="G119" s="71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56"/>
      <c r="W119" s="34"/>
      <c r="X119" s="34"/>
      <c r="Y119" s="34"/>
      <c r="Z119" s="65"/>
      <c r="AA119" s="54"/>
      <c r="AB119" s="54"/>
      <c r="AC119" s="52"/>
    </row>
    <row r="120" spans="1:29" s="31" customFormat="1" x14ac:dyDescent="0.25">
      <c r="A120" s="52"/>
      <c r="B120" s="52"/>
      <c r="C120" s="78"/>
      <c r="D120" s="79"/>
      <c r="E120" s="3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34"/>
      <c r="X120" s="34"/>
      <c r="Y120" s="34"/>
      <c r="Z120" s="65"/>
      <c r="AA120" s="54"/>
      <c r="AB120" s="54"/>
      <c r="AC120" s="52"/>
    </row>
    <row r="121" spans="1:29" s="31" customFormat="1" x14ac:dyDescent="0.25">
      <c r="A121" s="52"/>
      <c r="B121" s="52"/>
      <c r="C121" s="78"/>
      <c r="D121" s="79"/>
      <c r="E121" s="3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34"/>
      <c r="X121" s="34"/>
      <c r="Y121" s="34"/>
      <c r="Z121" s="65"/>
      <c r="AA121" s="54"/>
      <c r="AB121" s="54"/>
      <c r="AC121" s="52"/>
    </row>
    <row r="122" spans="1:29" s="31" customFormat="1" x14ac:dyDescent="0.25">
      <c r="A122" s="52"/>
      <c r="B122" s="52"/>
      <c r="C122" s="78"/>
      <c r="D122" s="79"/>
      <c r="E122" s="3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34"/>
      <c r="X122" s="34"/>
      <c r="Y122" s="34"/>
      <c r="Z122" s="65"/>
      <c r="AA122" s="54"/>
      <c r="AB122" s="54"/>
      <c r="AC122" s="52"/>
    </row>
    <row r="123" spans="1:29" s="31" customFormat="1" x14ac:dyDescent="0.25">
      <c r="A123" s="52"/>
      <c r="B123" s="52"/>
      <c r="C123" s="78"/>
      <c r="D123" s="79"/>
      <c r="E123" s="3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34"/>
      <c r="X123" s="34"/>
      <c r="Y123" s="34"/>
      <c r="Z123" s="65"/>
      <c r="AA123" s="54"/>
      <c r="AB123" s="54"/>
      <c r="AC123" s="52"/>
    </row>
    <row r="124" spans="1:29" s="31" customFormat="1" x14ac:dyDescent="0.25">
      <c r="A124" s="50"/>
      <c r="B124" s="52"/>
      <c r="C124" s="78"/>
      <c r="D124" s="79"/>
      <c r="E124" s="34"/>
      <c r="F124" s="70"/>
      <c r="G124" s="71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56"/>
      <c r="W124" s="34"/>
      <c r="X124" s="34"/>
      <c r="Y124" s="34"/>
      <c r="Z124" s="65"/>
      <c r="AA124" s="54"/>
      <c r="AB124" s="54"/>
      <c r="AC124" s="52"/>
    </row>
    <row r="125" spans="1:29" s="31" customFormat="1" x14ac:dyDescent="0.25">
      <c r="A125" s="52"/>
      <c r="B125" s="52"/>
      <c r="C125" s="78"/>
      <c r="D125" s="79"/>
      <c r="E125" s="3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34"/>
      <c r="X125" s="34"/>
      <c r="Y125" s="34"/>
      <c r="Z125" s="65"/>
      <c r="AA125" s="54"/>
      <c r="AB125" s="54"/>
      <c r="AC125" s="52"/>
    </row>
    <row r="126" spans="1:29" s="31" customFormat="1" x14ac:dyDescent="0.25">
      <c r="A126" s="52"/>
      <c r="B126" s="52"/>
      <c r="C126" s="78"/>
      <c r="D126" s="79"/>
      <c r="E126" s="3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34"/>
      <c r="X126" s="34"/>
      <c r="Y126" s="34"/>
      <c r="Z126" s="65"/>
      <c r="AA126" s="54"/>
      <c r="AB126" s="54"/>
      <c r="AC126" s="52"/>
    </row>
    <row r="127" spans="1:29" s="31" customFormat="1" x14ac:dyDescent="0.25">
      <c r="A127" s="52"/>
      <c r="B127" s="52"/>
      <c r="C127" s="78"/>
      <c r="D127" s="79"/>
      <c r="E127" s="3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34"/>
      <c r="X127" s="34"/>
      <c r="Y127" s="34"/>
      <c r="Z127" s="65"/>
      <c r="AA127" s="54"/>
      <c r="AB127" s="54"/>
      <c r="AC127" s="52"/>
    </row>
    <row r="128" spans="1:29" s="31" customFormat="1" x14ac:dyDescent="0.25">
      <c r="A128" s="50"/>
      <c r="B128" s="52"/>
      <c r="C128" s="78"/>
      <c r="D128" s="79"/>
      <c r="E128" s="34"/>
      <c r="F128" s="70"/>
      <c r="G128" s="71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56"/>
      <c r="W128" s="34"/>
      <c r="X128" s="34"/>
      <c r="Y128" s="34"/>
      <c r="Z128" s="65"/>
      <c r="AA128" s="54"/>
      <c r="AB128" s="54"/>
      <c r="AC128" s="52"/>
    </row>
    <row r="129" spans="1:29" s="31" customFormat="1" x14ac:dyDescent="0.25">
      <c r="A129" s="52"/>
      <c r="B129" s="52"/>
      <c r="C129" s="78"/>
      <c r="D129" s="79"/>
      <c r="E129" s="3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34"/>
      <c r="X129" s="34"/>
      <c r="Y129" s="34"/>
      <c r="Z129" s="65"/>
      <c r="AA129" s="54"/>
      <c r="AB129" s="54"/>
      <c r="AC129" s="52"/>
    </row>
    <row r="130" spans="1:29" s="31" customFormat="1" x14ac:dyDescent="0.25">
      <c r="A130" s="52"/>
      <c r="B130" s="52"/>
      <c r="C130" s="78"/>
      <c r="D130" s="79"/>
      <c r="E130" s="34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34"/>
      <c r="X130" s="34"/>
      <c r="Y130" s="34"/>
      <c r="Z130" s="65"/>
      <c r="AA130" s="54"/>
      <c r="AB130" s="54"/>
      <c r="AC130" s="52"/>
    </row>
    <row r="131" spans="1:29" s="31" customFormat="1" x14ac:dyDescent="0.25">
      <c r="A131" s="52"/>
      <c r="B131" s="52"/>
      <c r="C131" s="78"/>
      <c r="D131" s="79"/>
      <c r="E131" s="3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34"/>
      <c r="X131" s="34"/>
      <c r="Y131" s="34"/>
      <c r="Z131" s="65"/>
      <c r="AA131" s="54"/>
      <c r="AB131" s="54"/>
      <c r="AC131" s="52"/>
    </row>
    <row r="132" spans="1:29" s="31" customFormat="1" x14ac:dyDescent="0.25">
      <c r="A132" s="52"/>
      <c r="B132" s="52"/>
      <c r="C132" s="78"/>
      <c r="D132" s="79"/>
      <c r="E132" s="3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34"/>
      <c r="X132" s="34"/>
      <c r="Y132" s="34"/>
      <c r="Z132" s="65"/>
      <c r="AA132" s="54"/>
      <c r="AB132" s="54"/>
      <c r="AC132" s="52"/>
    </row>
    <row r="133" spans="1:29" s="31" customFormat="1" x14ac:dyDescent="0.25">
      <c r="A133" s="52"/>
      <c r="B133" s="52"/>
      <c r="C133" s="78"/>
      <c r="D133" s="79"/>
      <c r="E133" s="3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34"/>
      <c r="X133" s="34"/>
      <c r="Y133" s="34"/>
      <c r="Z133" s="65"/>
      <c r="AA133" s="54"/>
      <c r="AB133" s="54"/>
      <c r="AC133" s="52"/>
    </row>
    <row r="134" spans="1:29" s="31" customFormat="1" x14ac:dyDescent="0.25">
      <c r="A134" s="52"/>
      <c r="B134" s="52"/>
      <c r="C134" s="78"/>
      <c r="D134" s="79"/>
      <c r="E134" s="3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34"/>
      <c r="X134" s="34"/>
      <c r="Y134" s="34"/>
      <c r="Z134" s="65"/>
      <c r="AA134" s="54"/>
      <c r="AB134" s="54"/>
      <c r="AC134" s="52"/>
    </row>
    <row r="135" spans="1:29" s="31" customFormat="1" x14ac:dyDescent="0.25">
      <c r="A135" s="52"/>
      <c r="B135" s="52"/>
      <c r="C135" s="80"/>
      <c r="D135" s="79"/>
      <c r="E135" s="3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34"/>
      <c r="X135" s="34"/>
      <c r="Y135" s="34"/>
      <c r="Z135" s="65"/>
      <c r="AA135" s="54"/>
      <c r="AB135" s="54"/>
      <c r="AC135" s="52"/>
    </row>
    <row r="136" spans="1:29" s="31" customFormat="1" x14ac:dyDescent="0.25">
      <c r="A136" s="52"/>
      <c r="B136" s="52"/>
      <c r="C136" s="78"/>
      <c r="D136" s="79"/>
      <c r="E136" s="3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34"/>
      <c r="X136" s="34"/>
      <c r="Y136" s="34"/>
      <c r="Z136" s="65"/>
      <c r="AA136" s="54"/>
      <c r="AB136" s="54"/>
      <c r="AC136" s="52"/>
    </row>
    <row r="137" spans="1:29" s="31" customFormat="1" x14ac:dyDescent="0.25">
      <c r="A137" s="52"/>
      <c r="B137" s="52"/>
      <c r="C137" s="78"/>
      <c r="D137" s="79"/>
      <c r="E137" s="3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34"/>
      <c r="X137" s="34"/>
      <c r="Y137" s="34"/>
      <c r="Z137" s="65"/>
      <c r="AA137" s="54"/>
      <c r="AB137" s="54"/>
      <c r="AC137" s="52"/>
    </row>
    <row r="138" spans="1:29" s="31" customFormat="1" x14ac:dyDescent="0.25">
      <c r="A138" s="52"/>
      <c r="B138" s="52"/>
      <c r="C138" s="78"/>
      <c r="D138" s="79"/>
      <c r="E138" s="3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34"/>
      <c r="X138" s="34"/>
      <c r="Y138" s="34"/>
      <c r="Z138" s="65"/>
      <c r="AA138" s="54"/>
      <c r="AB138" s="54"/>
      <c r="AC138" s="52"/>
    </row>
    <row r="139" spans="1:29" s="31" customFormat="1" x14ac:dyDescent="0.25">
      <c r="A139" s="52"/>
      <c r="B139" s="52"/>
      <c r="C139" s="78"/>
      <c r="D139" s="79"/>
      <c r="E139" s="3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34"/>
      <c r="X139" s="34"/>
      <c r="Y139" s="34"/>
      <c r="Z139" s="65"/>
      <c r="AA139" s="54"/>
      <c r="AB139" s="54"/>
      <c r="AC139" s="52"/>
    </row>
    <row r="140" spans="1:29" s="31" customFormat="1" x14ac:dyDescent="0.25">
      <c r="A140" s="52"/>
      <c r="B140" s="52"/>
      <c r="C140" s="78"/>
      <c r="D140" s="79"/>
      <c r="E140" s="3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34"/>
      <c r="X140" s="34"/>
      <c r="Y140" s="34"/>
      <c r="Z140" s="65"/>
      <c r="AA140" s="54"/>
      <c r="AB140" s="54"/>
      <c r="AC140" s="52"/>
    </row>
    <row r="141" spans="1:29" s="31" customFormat="1" x14ac:dyDescent="0.25">
      <c r="A141" s="50"/>
      <c r="B141" s="52"/>
      <c r="C141" s="78"/>
      <c r="D141" s="79"/>
      <c r="E141" s="34"/>
      <c r="F141" s="70"/>
      <c r="G141" s="71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56"/>
      <c r="W141" s="34"/>
      <c r="X141" s="34"/>
      <c r="Y141" s="34"/>
      <c r="Z141" s="65"/>
      <c r="AA141" s="54"/>
      <c r="AB141" s="54"/>
      <c r="AC141" s="52"/>
    </row>
    <row r="142" spans="1:29" s="31" customFormat="1" x14ac:dyDescent="0.25">
      <c r="A142" s="52"/>
      <c r="B142" s="52"/>
      <c r="C142" s="78"/>
      <c r="D142" s="79"/>
      <c r="E142" s="3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34"/>
      <c r="X142" s="34"/>
      <c r="Y142" s="34"/>
      <c r="Z142" s="65"/>
      <c r="AA142" s="54"/>
      <c r="AB142" s="54"/>
      <c r="AC142" s="52"/>
    </row>
    <row r="143" spans="1:29" s="31" customFormat="1" x14ac:dyDescent="0.25">
      <c r="A143" s="52"/>
      <c r="B143" s="52"/>
      <c r="C143" s="78"/>
      <c r="D143" s="79"/>
      <c r="E143" s="3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34"/>
      <c r="X143" s="34"/>
      <c r="Y143" s="34"/>
      <c r="Z143" s="65"/>
      <c r="AA143" s="54"/>
      <c r="AB143" s="54"/>
      <c r="AC143" s="52"/>
    </row>
    <row r="144" spans="1:29" s="31" customFormat="1" x14ac:dyDescent="0.25">
      <c r="A144" s="50"/>
      <c r="B144" s="52"/>
      <c r="C144" s="78"/>
      <c r="D144" s="79"/>
      <c r="E144" s="34"/>
      <c r="F144" s="70"/>
      <c r="G144" s="71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56"/>
      <c r="W144" s="34"/>
      <c r="X144" s="34"/>
      <c r="Y144" s="34"/>
      <c r="Z144" s="65"/>
      <c r="AA144" s="54"/>
      <c r="AB144" s="54"/>
      <c r="AC144" s="52"/>
    </row>
    <row r="145" spans="1:29" s="31" customFormat="1" x14ac:dyDescent="0.25">
      <c r="A145" s="52"/>
      <c r="B145" s="52"/>
      <c r="C145" s="78"/>
      <c r="D145" s="79"/>
      <c r="E145" s="3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34"/>
      <c r="X145" s="34"/>
      <c r="Y145" s="34"/>
      <c r="Z145" s="65"/>
      <c r="AA145" s="54"/>
      <c r="AB145" s="54"/>
      <c r="AC145" s="52"/>
    </row>
    <row r="146" spans="1:29" s="31" customFormat="1" x14ac:dyDescent="0.25">
      <c r="A146" s="52"/>
      <c r="B146" s="52"/>
      <c r="C146" s="78"/>
      <c r="D146" s="79"/>
      <c r="E146" s="3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34"/>
      <c r="X146" s="34"/>
      <c r="Y146" s="34"/>
      <c r="Z146" s="65"/>
      <c r="AA146" s="54"/>
      <c r="AB146" s="54"/>
      <c r="AC146" s="52"/>
    </row>
    <row r="147" spans="1:29" s="31" customFormat="1" x14ac:dyDescent="0.25">
      <c r="A147" s="52"/>
      <c r="B147" s="52"/>
      <c r="C147" s="78"/>
      <c r="D147" s="79"/>
      <c r="E147" s="3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34"/>
      <c r="X147" s="34"/>
      <c r="Y147" s="34"/>
      <c r="Z147" s="65"/>
      <c r="AA147" s="54"/>
      <c r="AB147" s="54"/>
      <c r="AC147" s="52"/>
    </row>
    <row r="148" spans="1:29" s="31" customFormat="1" x14ac:dyDescent="0.25">
      <c r="A148" s="52"/>
      <c r="B148" s="52"/>
      <c r="C148" s="78"/>
      <c r="D148" s="79"/>
      <c r="E148" s="3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34"/>
      <c r="X148" s="34"/>
      <c r="Y148" s="34"/>
      <c r="Z148" s="65"/>
      <c r="AA148" s="54"/>
      <c r="AB148" s="54"/>
      <c r="AC148" s="52"/>
    </row>
    <row r="149" spans="1:29" s="31" customFormat="1" x14ac:dyDescent="0.25">
      <c r="A149" s="52"/>
      <c r="B149" s="52"/>
      <c r="C149" s="78"/>
      <c r="D149" s="79"/>
      <c r="E149" s="3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34"/>
      <c r="X149" s="34"/>
      <c r="Y149" s="34"/>
      <c r="Z149" s="65"/>
      <c r="AA149" s="54"/>
      <c r="AB149" s="54"/>
      <c r="AC149" s="52"/>
    </row>
    <row r="150" spans="1:29" s="31" customFormat="1" x14ac:dyDescent="0.25">
      <c r="A150" s="52"/>
      <c r="B150" s="52"/>
      <c r="C150" s="78"/>
      <c r="D150" s="79"/>
      <c r="E150" s="3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34"/>
      <c r="X150" s="34"/>
      <c r="Y150" s="34"/>
      <c r="Z150" s="65"/>
      <c r="AA150" s="54"/>
      <c r="AB150" s="54"/>
      <c r="AC150" s="52"/>
    </row>
    <row r="151" spans="1:29" s="31" customFormat="1" x14ac:dyDescent="0.25">
      <c r="A151" s="52"/>
      <c r="B151" s="52"/>
      <c r="C151" s="80"/>
      <c r="D151" s="79"/>
      <c r="E151" s="3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34"/>
      <c r="X151" s="34"/>
      <c r="Y151" s="34"/>
      <c r="Z151" s="65"/>
      <c r="AA151" s="54"/>
      <c r="AB151" s="54"/>
      <c r="AC151" s="52"/>
    </row>
    <row r="152" spans="1:29" s="31" customFormat="1" x14ac:dyDescent="0.25">
      <c r="A152" s="52"/>
      <c r="B152" s="52"/>
      <c r="C152" s="78"/>
      <c r="D152" s="79"/>
      <c r="E152" s="3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34"/>
      <c r="X152" s="34"/>
      <c r="Y152" s="34"/>
      <c r="Z152" s="65"/>
      <c r="AA152" s="54"/>
      <c r="AB152" s="54"/>
      <c r="AC152" s="52"/>
    </row>
    <row r="153" spans="1:29" s="31" customFormat="1" x14ac:dyDescent="0.25">
      <c r="A153" s="52"/>
      <c r="B153" s="52"/>
      <c r="C153" s="78"/>
      <c r="D153" s="79"/>
      <c r="E153" s="3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34"/>
      <c r="X153" s="34"/>
      <c r="Y153" s="34"/>
      <c r="Z153" s="65"/>
      <c r="AA153" s="54"/>
      <c r="AB153" s="54"/>
      <c r="AC153" s="52"/>
    </row>
    <row r="154" spans="1:29" s="31" customFormat="1" x14ac:dyDescent="0.25">
      <c r="A154" s="52"/>
      <c r="B154" s="52"/>
      <c r="C154" s="78"/>
      <c r="D154" s="79"/>
      <c r="E154" s="34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34"/>
      <c r="X154" s="34"/>
      <c r="Y154" s="34"/>
      <c r="Z154" s="65"/>
      <c r="AA154" s="54"/>
      <c r="AB154" s="54"/>
      <c r="AC154" s="52"/>
    </row>
    <row r="155" spans="1:29" s="31" customFormat="1" x14ac:dyDescent="0.25">
      <c r="A155" s="52"/>
      <c r="B155" s="52"/>
      <c r="C155" s="78"/>
      <c r="D155" s="79"/>
      <c r="E155" s="3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34"/>
      <c r="X155" s="65"/>
      <c r="Y155" s="34"/>
      <c r="Z155" s="65"/>
      <c r="AA155" s="54"/>
      <c r="AB155" s="54"/>
      <c r="AC155" s="52"/>
    </row>
    <row r="156" spans="1:29" s="31" customFormat="1" x14ac:dyDescent="0.25">
      <c r="A156" s="52"/>
      <c r="B156" s="52"/>
      <c r="C156" s="78"/>
      <c r="D156" s="79"/>
      <c r="E156" s="3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34"/>
      <c r="X156" s="34"/>
      <c r="Y156" s="34"/>
      <c r="Z156" s="65"/>
      <c r="AA156" s="54"/>
      <c r="AB156" s="54"/>
      <c r="AC156" s="52"/>
    </row>
    <row r="157" spans="1:29" s="31" customFormat="1" x14ac:dyDescent="0.25">
      <c r="A157" s="52"/>
      <c r="B157" s="52"/>
      <c r="C157" s="78"/>
      <c r="D157" s="79"/>
      <c r="E157" s="3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34"/>
      <c r="X157" s="34"/>
      <c r="Y157" s="34"/>
      <c r="Z157" s="65"/>
      <c r="AA157" s="54"/>
      <c r="AB157" s="54"/>
      <c r="AC157" s="52"/>
    </row>
    <row r="158" spans="1:29" s="31" customFormat="1" x14ac:dyDescent="0.25">
      <c r="A158" s="52"/>
      <c r="B158" s="52"/>
      <c r="C158" s="78"/>
      <c r="D158" s="79"/>
      <c r="E158" s="3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34"/>
      <c r="X158" s="34"/>
      <c r="Y158" s="34"/>
      <c r="Z158" s="65"/>
      <c r="AA158" s="54"/>
      <c r="AB158" s="54"/>
      <c r="AC158" s="52"/>
    </row>
    <row r="159" spans="1:29" s="31" customFormat="1" x14ac:dyDescent="0.25">
      <c r="A159" s="52"/>
      <c r="B159" s="52"/>
      <c r="C159" s="78"/>
      <c r="D159" s="79"/>
      <c r="E159" s="3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34"/>
      <c r="X159" s="34"/>
      <c r="Y159" s="34"/>
      <c r="Z159" s="65"/>
      <c r="AA159" s="54"/>
      <c r="AB159" s="54"/>
      <c r="AC159" s="52"/>
    </row>
    <row r="160" spans="1:29" s="31" customFormat="1" x14ac:dyDescent="0.25">
      <c r="A160" s="52"/>
      <c r="B160" s="52"/>
      <c r="C160" s="78"/>
      <c r="D160" s="79"/>
      <c r="E160" s="3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34"/>
      <c r="X160" s="34"/>
      <c r="Y160" s="34"/>
      <c r="Z160" s="65"/>
      <c r="AA160" s="54"/>
      <c r="AB160" s="54"/>
      <c r="AC160" s="52"/>
    </row>
    <row r="161" spans="1:29" s="31" customFormat="1" x14ac:dyDescent="0.25">
      <c r="A161" s="52"/>
      <c r="B161" s="52"/>
      <c r="C161" s="78"/>
      <c r="D161" s="79"/>
      <c r="E161" s="3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34"/>
      <c r="X161" s="34"/>
      <c r="Y161" s="34"/>
      <c r="Z161" s="65"/>
      <c r="AA161" s="54"/>
      <c r="AB161" s="54"/>
      <c r="AC161" s="52"/>
    </row>
    <row r="162" spans="1:29" s="31" customFormat="1" x14ac:dyDescent="0.25">
      <c r="A162" s="52"/>
      <c r="B162" s="52"/>
      <c r="C162" s="78"/>
      <c r="D162" s="79"/>
      <c r="E162" s="3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34"/>
      <c r="X162" s="34"/>
      <c r="Y162" s="34"/>
      <c r="Z162" s="65"/>
      <c r="AA162" s="54"/>
      <c r="AB162" s="54"/>
      <c r="AC162" s="52"/>
    </row>
    <row r="163" spans="1:29" s="31" customFormat="1" x14ac:dyDescent="0.25">
      <c r="A163" s="52"/>
      <c r="B163" s="52"/>
      <c r="C163" s="78"/>
      <c r="D163" s="79"/>
      <c r="E163" s="3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34"/>
      <c r="X163" s="34"/>
      <c r="Y163" s="34"/>
      <c r="Z163" s="65"/>
      <c r="AA163" s="54"/>
      <c r="AB163" s="54"/>
      <c r="AC163" s="52"/>
    </row>
    <row r="164" spans="1:29" s="31" customFormat="1" x14ac:dyDescent="0.25">
      <c r="A164" s="52"/>
      <c r="B164" s="52"/>
      <c r="C164" s="78"/>
      <c r="D164" s="79"/>
      <c r="E164" s="3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34"/>
      <c r="X164" s="34"/>
      <c r="Y164" s="34"/>
      <c r="Z164" s="65"/>
      <c r="AA164" s="54"/>
      <c r="AB164" s="54"/>
      <c r="AC164" s="52"/>
    </row>
    <row r="165" spans="1:29" s="31" customFormat="1" x14ac:dyDescent="0.25">
      <c r="A165" s="52"/>
      <c r="B165" s="52"/>
      <c r="C165" s="78"/>
      <c r="D165" s="79"/>
      <c r="E165" s="3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34"/>
      <c r="X165" s="34"/>
      <c r="Y165" s="34"/>
      <c r="Z165" s="65"/>
      <c r="AA165" s="54"/>
      <c r="AB165" s="54"/>
      <c r="AC165" s="52"/>
    </row>
    <row r="166" spans="1:29" s="31" customFormat="1" x14ac:dyDescent="0.25">
      <c r="A166" s="52"/>
      <c r="B166" s="52"/>
      <c r="C166" s="78"/>
      <c r="D166" s="79"/>
      <c r="E166" s="3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34"/>
      <c r="X166" s="34"/>
      <c r="Y166" s="34"/>
      <c r="Z166" s="65"/>
      <c r="AA166" s="54"/>
      <c r="AB166" s="54"/>
      <c r="AC166" s="52"/>
    </row>
    <row r="167" spans="1:29" s="31" customFormat="1" x14ac:dyDescent="0.25">
      <c r="A167" s="52"/>
      <c r="B167" s="52"/>
      <c r="C167" s="78"/>
      <c r="D167" s="79"/>
      <c r="E167" s="3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34"/>
      <c r="X167" s="34"/>
      <c r="Y167" s="34"/>
      <c r="Z167" s="65"/>
      <c r="AA167" s="54"/>
      <c r="AB167" s="54"/>
      <c r="AC167" s="52"/>
    </row>
    <row r="168" spans="1:29" s="31" customFormat="1" x14ac:dyDescent="0.25">
      <c r="A168" s="52"/>
      <c r="B168" s="52"/>
      <c r="C168" s="78"/>
      <c r="D168" s="79"/>
      <c r="E168" s="3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34"/>
      <c r="X168" s="34"/>
      <c r="Y168" s="34"/>
      <c r="Z168" s="65"/>
      <c r="AA168" s="54"/>
      <c r="AB168" s="54"/>
      <c r="AC168" s="52"/>
    </row>
    <row r="169" spans="1:29" s="31" customFormat="1" x14ac:dyDescent="0.25">
      <c r="A169" s="52"/>
      <c r="B169" s="52"/>
      <c r="C169" s="78"/>
      <c r="D169" s="79"/>
      <c r="E169" s="3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34"/>
      <c r="X169" s="65"/>
      <c r="Y169" s="34"/>
      <c r="Z169" s="65"/>
      <c r="AA169" s="54"/>
      <c r="AB169" s="54"/>
      <c r="AC169" s="52"/>
    </row>
    <row r="170" spans="1:29" s="31" customFormat="1" x14ac:dyDescent="0.25">
      <c r="A170" s="52"/>
      <c r="B170" s="52"/>
      <c r="C170" s="78"/>
      <c r="D170" s="79"/>
      <c r="E170" s="3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34"/>
      <c r="X170" s="34"/>
      <c r="Y170" s="34"/>
      <c r="Z170" s="65"/>
      <c r="AA170" s="54"/>
      <c r="AB170" s="54"/>
      <c r="AC170" s="52"/>
    </row>
    <row r="171" spans="1:29" s="31" customFormat="1" x14ac:dyDescent="0.25">
      <c r="A171" s="52"/>
      <c r="B171" s="52"/>
      <c r="C171" s="78"/>
      <c r="D171" s="79"/>
      <c r="E171" s="3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34"/>
      <c r="X171" s="34"/>
      <c r="Y171" s="34"/>
      <c r="Z171" s="65"/>
      <c r="AA171" s="54"/>
      <c r="AB171" s="54"/>
      <c r="AC171" s="52"/>
    </row>
    <row r="172" spans="1:29" s="31" customFormat="1" x14ac:dyDescent="0.25">
      <c r="A172" s="52"/>
      <c r="B172" s="52"/>
      <c r="C172" s="80"/>
      <c r="D172" s="79"/>
      <c r="E172" s="34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34"/>
      <c r="X172" s="34"/>
      <c r="Y172" s="34"/>
      <c r="Z172" s="65"/>
      <c r="AA172" s="54"/>
      <c r="AB172" s="54"/>
      <c r="AC172" s="52"/>
    </row>
    <row r="173" spans="1:29" s="31" customFormat="1" x14ac:dyDescent="0.25">
      <c r="A173" s="52"/>
      <c r="B173" s="52"/>
      <c r="C173" s="78"/>
      <c r="D173" s="79"/>
      <c r="E173" s="3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34"/>
      <c r="X173" s="34"/>
      <c r="Y173" s="34"/>
      <c r="Z173" s="65"/>
      <c r="AA173" s="54"/>
      <c r="AB173" s="54"/>
      <c r="AC173" s="52"/>
    </row>
    <row r="174" spans="1:29" s="31" customFormat="1" x14ac:dyDescent="0.25">
      <c r="A174" s="52"/>
      <c r="B174" s="52"/>
      <c r="C174" s="78"/>
      <c r="D174" s="79"/>
      <c r="E174" s="3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34"/>
      <c r="X174" s="34"/>
      <c r="Y174" s="34"/>
      <c r="Z174" s="65"/>
      <c r="AA174" s="54"/>
      <c r="AB174" s="54"/>
      <c r="AC174" s="52"/>
    </row>
    <row r="175" spans="1:29" s="31" customFormat="1" x14ac:dyDescent="0.25">
      <c r="A175" s="52"/>
      <c r="B175" s="52"/>
      <c r="C175" s="78"/>
      <c r="D175" s="79"/>
      <c r="E175" s="3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34"/>
      <c r="X175" s="34"/>
      <c r="Y175" s="34"/>
      <c r="Z175" s="65"/>
      <c r="AA175" s="54"/>
      <c r="AB175" s="54"/>
      <c r="AC175" s="52"/>
    </row>
    <row r="176" spans="1:29" x14ac:dyDescent="0.25">
      <c r="C176" s="54"/>
      <c r="D176" s="55"/>
      <c r="E176" s="34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34"/>
      <c r="X176" s="34"/>
      <c r="Y176" s="34"/>
      <c r="Z176" s="23"/>
      <c r="AA176" s="12"/>
      <c r="AB176" s="12"/>
    </row>
    <row r="177" spans="1:29" s="31" customFormat="1" x14ac:dyDescent="0.25">
      <c r="A177" s="50"/>
      <c r="B177" s="52"/>
      <c r="C177" s="54"/>
      <c r="D177" s="55"/>
      <c r="E177" s="3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34"/>
      <c r="X177" s="34"/>
      <c r="Y177" s="34"/>
      <c r="Z177" s="65"/>
      <c r="AA177" s="54"/>
      <c r="AB177" s="54"/>
      <c r="AC177" s="52"/>
    </row>
    <row r="178" spans="1:29" s="31" customFormat="1" ht="12.75" customHeight="1" x14ac:dyDescent="0.25">
      <c r="A178" s="50"/>
      <c r="B178" s="52"/>
      <c r="C178" s="68"/>
      <c r="D178" s="69"/>
      <c r="E178" s="50"/>
      <c r="F178" s="70"/>
      <c r="G178" s="71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66"/>
      <c r="W178" s="50"/>
      <c r="X178" s="34"/>
      <c r="Y178" s="50"/>
      <c r="Z178" s="73"/>
      <c r="AA178" s="34"/>
      <c r="AB178" s="34"/>
      <c r="AC178" s="52"/>
    </row>
    <row r="179" spans="1:29" s="31" customFormat="1" x14ac:dyDescent="0.25">
      <c r="A179" s="52"/>
      <c r="B179" s="52"/>
      <c r="C179" s="54"/>
      <c r="D179" s="55"/>
      <c r="E179" s="34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34"/>
      <c r="X179" s="34"/>
      <c r="Y179" s="34"/>
      <c r="Z179" s="65"/>
      <c r="AA179" s="54"/>
      <c r="AB179" s="54"/>
      <c r="AC179" s="52"/>
    </row>
    <row r="180" spans="1:29" s="31" customFormat="1" ht="12.75" customHeight="1" x14ac:dyDescent="0.25">
      <c r="A180" s="50"/>
      <c r="B180" s="52"/>
      <c r="C180" s="68"/>
      <c r="D180" s="69"/>
      <c r="E180" s="50"/>
      <c r="F180" s="70"/>
      <c r="G180" s="71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66"/>
      <c r="W180" s="50"/>
      <c r="X180" s="34"/>
      <c r="Y180" s="50"/>
      <c r="Z180" s="73"/>
      <c r="AA180" s="54"/>
      <c r="AB180" s="54"/>
      <c r="AC180" s="52"/>
    </row>
    <row r="181" spans="1:29" s="31" customFormat="1" x14ac:dyDescent="0.25">
      <c r="A181" s="52"/>
      <c r="B181" s="52"/>
      <c r="C181" s="54"/>
      <c r="D181" s="55"/>
      <c r="E181" s="3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34"/>
      <c r="X181" s="34"/>
      <c r="Y181" s="34"/>
      <c r="Z181" s="65"/>
      <c r="AA181" s="54"/>
      <c r="AB181" s="54"/>
      <c r="AC181" s="52"/>
    </row>
    <row r="182" spans="1:29" s="31" customFormat="1" x14ac:dyDescent="0.25">
      <c r="A182" s="50"/>
      <c r="B182" s="52"/>
      <c r="C182" s="68"/>
      <c r="D182" s="69"/>
      <c r="E182" s="50"/>
      <c r="F182" s="70"/>
      <c r="G182" s="71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66"/>
      <c r="W182" s="50"/>
      <c r="X182" s="34"/>
      <c r="Y182" s="50"/>
      <c r="Z182" s="73"/>
      <c r="AA182" s="54"/>
      <c r="AB182" s="54"/>
      <c r="AC182" s="52"/>
    </row>
    <row r="183" spans="1:29" s="31" customFormat="1" x14ac:dyDescent="0.25">
      <c r="A183" s="52"/>
      <c r="B183" s="52"/>
      <c r="C183" s="54"/>
      <c r="D183" s="55"/>
      <c r="E183" s="3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34"/>
      <c r="X183" s="34"/>
      <c r="Y183" s="34"/>
      <c r="Z183" s="65"/>
      <c r="AA183" s="54"/>
      <c r="AB183" s="54"/>
      <c r="AC183" s="52"/>
    </row>
    <row r="184" spans="1:29" s="31" customFormat="1" x14ac:dyDescent="0.25">
      <c r="A184" s="50"/>
      <c r="B184" s="52"/>
      <c r="C184" s="68"/>
      <c r="D184" s="69"/>
      <c r="E184" s="50"/>
      <c r="F184" s="70"/>
      <c r="G184" s="71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66"/>
      <c r="W184" s="50"/>
      <c r="X184" s="34"/>
      <c r="Y184" s="50"/>
      <c r="Z184" s="73"/>
      <c r="AA184" s="54"/>
      <c r="AB184" s="54"/>
      <c r="AC184" s="52"/>
    </row>
    <row r="185" spans="1:29" s="31" customFormat="1" x14ac:dyDescent="0.25">
      <c r="A185" s="52"/>
      <c r="B185" s="52"/>
      <c r="C185" s="54"/>
      <c r="D185" s="55"/>
      <c r="E185" s="3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34"/>
      <c r="X185" s="34"/>
      <c r="Y185" s="34"/>
      <c r="Z185" s="65"/>
      <c r="AA185" s="54"/>
      <c r="AB185" s="54"/>
      <c r="AC185" s="52"/>
    </row>
    <row r="186" spans="1:29" s="31" customFormat="1" x14ac:dyDescent="0.25">
      <c r="A186" s="52"/>
      <c r="B186" s="52"/>
      <c r="C186" s="68"/>
      <c r="D186" s="69"/>
      <c r="E186" s="50"/>
      <c r="F186" s="70"/>
      <c r="G186" s="71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66"/>
      <c r="W186" s="50"/>
      <c r="X186" s="34"/>
      <c r="Y186" s="50"/>
      <c r="Z186" s="73"/>
      <c r="AA186" s="54"/>
      <c r="AB186" s="54"/>
      <c r="AC186" s="52"/>
    </row>
    <row r="187" spans="1:29" s="31" customFormat="1" x14ac:dyDescent="0.25">
      <c r="A187" s="52"/>
      <c r="B187" s="52"/>
      <c r="C187" s="54"/>
      <c r="D187" s="55"/>
      <c r="E187" s="3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34"/>
      <c r="X187" s="34"/>
      <c r="Y187" s="34"/>
      <c r="Z187" s="65"/>
      <c r="AA187" s="54"/>
      <c r="AB187" s="54"/>
      <c r="AC187" s="52"/>
    </row>
    <row r="188" spans="1:29" s="31" customFormat="1" x14ac:dyDescent="0.25">
      <c r="A188" s="52"/>
      <c r="B188" s="52"/>
      <c r="C188" s="68"/>
      <c r="D188" s="69"/>
      <c r="E188" s="50"/>
      <c r="F188" s="70"/>
      <c r="G188" s="71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66"/>
      <c r="W188" s="50"/>
      <c r="X188" s="34"/>
      <c r="Y188" s="50"/>
      <c r="Z188" s="73"/>
      <c r="AA188" s="54"/>
      <c r="AB188" s="54"/>
      <c r="AC188" s="52"/>
    </row>
    <row r="189" spans="1:29" s="31" customFormat="1" x14ac:dyDescent="0.25">
      <c r="B189" s="52"/>
      <c r="C189" s="54"/>
      <c r="D189" s="55"/>
      <c r="E189" s="34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34"/>
      <c r="X189" s="34"/>
      <c r="Y189" s="34"/>
      <c r="Z189" s="65"/>
      <c r="AA189" s="54"/>
      <c r="AB189" s="54"/>
      <c r="AC189" s="52"/>
    </row>
    <row r="190" spans="1:29" s="31" customFormat="1" x14ac:dyDescent="0.25">
      <c r="A190" s="52"/>
      <c r="B190" s="52"/>
      <c r="C190" s="68"/>
      <c r="D190" s="69"/>
      <c r="E190" s="50"/>
      <c r="F190" s="70"/>
      <c r="G190" s="71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66"/>
      <c r="W190" s="50"/>
      <c r="X190" s="34"/>
      <c r="Y190" s="50"/>
      <c r="Z190" s="73"/>
      <c r="AA190" s="54"/>
      <c r="AB190" s="54"/>
      <c r="AC190" s="52"/>
    </row>
    <row r="191" spans="1:29" s="31" customFormat="1" x14ac:dyDescent="0.25">
      <c r="A191" s="52"/>
      <c r="B191" s="52"/>
      <c r="C191" s="54"/>
      <c r="D191" s="55"/>
      <c r="E191" s="3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34"/>
      <c r="X191" s="34"/>
      <c r="Y191" s="34"/>
      <c r="Z191" s="65"/>
      <c r="AA191" s="54"/>
      <c r="AB191" s="54"/>
      <c r="AC191" s="52"/>
    </row>
    <row r="192" spans="1:29" s="31" customFormat="1" x14ac:dyDescent="0.25">
      <c r="A192" s="52"/>
      <c r="B192" s="52"/>
      <c r="C192" s="68"/>
      <c r="D192" s="69"/>
      <c r="E192" s="50"/>
      <c r="F192" s="70"/>
      <c r="G192" s="71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66"/>
      <c r="W192" s="50"/>
      <c r="X192" s="34"/>
      <c r="Y192" s="50"/>
      <c r="Z192" s="73"/>
      <c r="AA192" s="54"/>
      <c r="AB192" s="54"/>
      <c r="AC192" s="52"/>
    </row>
    <row r="193" spans="1:29" s="31" customFormat="1" x14ac:dyDescent="0.25">
      <c r="A193" s="50"/>
      <c r="B193" s="52"/>
      <c r="C193" s="54"/>
      <c r="D193" s="55"/>
      <c r="E193" s="3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34"/>
      <c r="X193" s="34"/>
      <c r="Y193" s="34"/>
      <c r="Z193" s="65"/>
      <c r="AA193" s="54"/>
      <c r="AB193" s="54"/>
      <c r="AC193" s="52"/>
    </row>
    <row r="194" spans="1:29" s="31" customFormat="1" x14ac:dyDescent="0.25">
      <c r="A194" s="52"/>
      <c r="B194" s="52"/>
      <c r="C194" s="68"/>
      <c r="D194" s="69"/>
      <c r="E194" s="50"/>
      <c r="F194" s="70"/>
      <c r="G194" s="71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66"/>
      <c r="W194" s="50"/>
      <c r="X194" s="34"/>
      <c r="Y194" s="50"/>
      <c r="Z194" s="73"/>
      <c r="AA194" s="54"/>
      <c r="AB194" s="54"/>
      <c r="AC194" s="52"/>
    </row>
    <row r="195" spans="1:29" s="31" customFormat="1" x14ac:dyDescent="0.25">
      <c r="A195" s="52"/>
      <c r="B195" s="52"/>
      <c r="C195" s="54"/>
      <c r="D195" s="55"/>
      <c r="E195" s="3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34"/>
      <c r="X195" s="34"/>
      <c r="Y195" s="34"/>
      <c r="Z195" s="65"/>
      <c r="AA195" s="54"/>
      <c r="AB195" s="54"/>
      <c r="AC195" s="52"/>
    </row>
    <row r="196" spans="1:29" s="31" customFormat="1" x14ac:dyDescent="0.25">
      <c r="A196" s="52"/>
      <c r="B196" s="52"/>
      <c r="C196" s="68"/>
      <c r="D196" s="69"/>
      <c r="E196" s="50"/>
      <c r="F196" s="70"/>
      <c r="G196" s="71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66"/>
      <c r="W196" s="50"/>
      <c r="X196" s="34"/>
      <c r="Y196" s="50"/>
      <c r="Z196" s="73"/>
      <c r="AA196" s="54"/>
      <c r="AB196" s="54"/>
      <c r="AC196" s="52"/>
    </row>
    <row r="197" spans="1:29" s="31" customFormat="1" x14ac:dyDescent="0.25">
      <c r="A197" s="52"/>
      <c r="B197" s="52"/>
      <c r="C197" s="54"/>
      <c r="D197" s="55"/>
      <c r="E197" s="3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34"/>
      <c r="X197" s="34"/>
      <c r="Y197" s="34"/>
      <c r="Z197" s="65"/>
      <c r="AA197" s="54"/>
      <c r="AB197" s="54"/>
      <c r="AC197" s="52"/>
    </row>
    <row r="198" spans="1:29" s="31" customFormat="1" x14ac:dyDescent="0.25">
      <c r="A198" s="52"/>
      <c r="B198" s="52"/>
      <c r="C198" s="68"/>
      <c r="D198" s="69"/>
      <c r="E198" s="50"/>
      <c r="F198" s="70"/>
      <c r="G198" s="71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66"/>
      <c r="W198" s="50"/>
      <c r="X198" s="34"/>
      <c r="Y198" s="50"/>
      <c r="Z198" s="73"/>
      <c r="AA198" s="54"/>
      <c r="AB198" s="54"/>
      <c r="AC198" s="52"/>
    </row>
    <row r="199" spans="1:29" s="31" customFormat="1" x14ac:dyDescent="0.25">
      <c r="A199" s="52"/>
      <c r="B199" s="52"/>
      <c r="C199" s="54"/>
      <c r="D199" s="55"/>
      <c r="E199" s="3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34"/>
      <c r="X199" s="34"/>
      <c r="Y199" s="34"/>
      <c r="Z199" s="65"/>
      <c r="AA199" s="54"/>
      <c r="AB199" s="54"/>
      <c r="AC199" s="52"/>
    </row>
    <row r="200" spans="1:29" s="31" customFormat="1" x14ac:dyDescent="0.25">
      <c r="A200" s="52"/>
      <c r="B200" s="52"/>
      <c r="C200" s="68"/>
      <c r="D200" s="69"/>
      <c r="E200" s="50"/>
      <c r="F200" s="70"/>
      <c r="G200" s="71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66"/>
      <c r="W200" s="50"/>
      <c r="X200" s="34"/>
      <c r="Y200" s="50"/>
      <c r="Z200" s="73"/>
      <c r="AA200" s="54"/>
      <c r="AB200" s="54"/>
      <c r="AC200" s="52"/>
    </row>
    <row r="201" spans="1:29" s="31" customFormat="1" x14ac:dyDescent="0.25">
      <c r="A201" s="52"/>
      <c r="B201" s="52"/>
      <c r="C201" s="54"/>
      <c r="D201" s="55"/>
      <c r="E201" s="3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34"/>
      <c r="X201" s="34"/>
      <c r="Y201" s="34"/>
      <c r="Z201" s="65"/>
      <c r="AA201" s="54"/>
      <c r="AB201" s="54"/>
      <c r="AC201" s="52"/>
    </row>
    <row r="202" spans="1:29" s="31" customFormat="1" x14ac:dyDescent="0.25">
      <c r="A202" s="52"/>
      <c r="B202" s="52"/>
      <c r="C202" s="68"/>
      <c r="D202" s="69"/>
      <c r="E202" s="50"/>
      <c r="F202" s="70"/>
      <c r="G202" s="71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66"/>
      <c r="W202" s="50"/>
      <c r="X202" s="34"/>
      <c r="Y202" s="50"/>
      <c r="Z202" s="73"/>
      <c r="AA202" s="54"/>
      <c r="AB202" s="54"/>
      <c r="AC202" s="52"/>
    </row>
    <row r="203" spans="1:29" s="31" customFormat="1" x14ac:dyDescent="0.25">
      <c r="A203" s="52"/>
      <c r="B203" s="52"/>
      <c r="C203" s="54"/>
      <c r="D203" s="55"/>
      <c r="E203" s="3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34"/>
      <c r="X203" s="34"/>
      <c r="Y203" s="34"/>
      <c r="Z203" s="65"/>
      <c r="AA203" s="54"/>
      <c r="AB203" s="54"/>
      <c r="AC203" s="52"/>
    </row>
    <row r="204" spans="1:29" s="31" customFormat="1" x14ac:dyDescent="0.25">
      <c r="A204" s="52"/>
      <c r="B204" s="52"/>
      <c r="C204" s="68"/>
      <c r="D204" s="69"/>
      <c r="E204" s="50"/>
      <c r="F204" s="70"/>
      <c r="G204" s="71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66"/>
      <c r="W204" s="50"/>
      <c r="X204" s="34"/>
      <c r="Y204" s="50"/>
      <c r="Z204" s="73"/>
      <c r="AA204" s="54"/>
      <c r="AB204" s="54"/>
      <c r="AC204" s="52"/>
    </row>
    <row r="205" spans="1:29" s="31" customFormat="1" x14ac:dyDescent="0.25">
      <c r="A205" s="52"/>
      <c r="B205" s="52"/>
      <c r="C205" s="54"/>
      <c r="D205" s="55"/>
      <c r="E205" s="3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34"/>
      <c r="X205" s="34"/>
      <c r="Y205" s="34"/>
      <c r="Z205" s="65"/>
      <c r="AA205" s="54"/>
      <c r="AB205" s="54"/>
      <c r="AC205" s="52"/>
    </row>
    <row r="206" spans="1:29" s="31" customFormat="1" x14ac:dyDescent="0.25">
      <c r="A206" s="52"/>
      <c r="B206" s="52"/>
      <c r="C206" s="68"/>
      <c r="D206" s="69"/>
      <c r="E206" s="50"/>
      <c r="F206" s="70"/>
      <c r="G206" s="71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66"/>
      <c r="W206" s="50"/>
      <c r="X206" s="34"/>
      <c r="Y206" s="50"/>
      <c r="Z206" s="73"/>
      <c r="AA206" s="54"/>
      <c r="AB206" s="54"/>
      <c r="AC206" s="52"/>
    </row>
    <row r="207" spans="1:29" s="31" customFormat="1" x14ac:dyDescent="0.25">
      <c r="A207" s="52"/>
      <c r="B207" s="52"/>
      <c r="C207" s="54"/>
      <c r="D207" s="55"/>
      <c r="E207" s="3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34"/>
      <c r="X207" s="34"/>
      <c r="Y207" s="34"/>
      <c r="Z207" s="65"/>
      <c r="AA207" s="54"/>
      <c r="AB207" s="54"/>
      <c r="AC207" s="52"/>
    </row>
    <row r="208" spans="1:29" s="31" customFormat="1" x14ac:dyDescent="0.25">
      <c r="A208" s="52"/>
      <c r="B208" s="52"/>
      <c r="C208" s="68"/>
      <c r="D208" s="69"/>
      <c r="E208" s="50"/>
      <c r="F208" s="70"/>
      <c r="G208" s="71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66"/>
      <c r="W208" s="50"/>
      <c r="X208" s="34"/>
      <c r="Y208" s="50"/>
      <c r="Z208" s="73"/>
      <c r="AA208" s="54"/>
      <c r="AB208" s="54"/>
      <c r="AC208" s="52"/>
    </row>
    <row r="209" spans="1:29" s="31" customFormat="1" x14ac:dyDescent="0.25">
      <c r="A209" s="52"/>
      <c r="B209" s="52"/>
      <c r="C209" s="54"/>
      <c r="D209" s="55"/>
      <c r="E209" s="34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34"/>
      <c r="X209" s="34"/>
      <c r="Y209" s="34"/>
      <c r="Z209" s="65"/>
      <c r="AA209" s="54"/>
      <c r="AB209" s="54"/>
      <c r="AC209" s="52"/>
    </row>
    <row r="210" spans="1:29" s="31" customFormat="1" x14ac:dyDescent="0.25">
      <c r="A210" s="52"/>
      <c r="B210" s="52"/>
      <c r="C210" s="68"/>
      <c r="D210" s="69"/>
      <c r="E210" s="50"/>
      <c r="F210" s="70"/>
      <c r="G210" s="71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66"/>
      <c r="W210" s="50"/>
      <c r="X210" s="34"/>
      <c r="Y210" s="50"/>
      <c r="Z210" s="73"/>
      <c r="AA210" s="54"/>
      <c r="AB210" s="54"/>
      <c r="AC210" s="52"/>
    </row>
    <row r="211" spans="1:29" s="31" customFormat="1" x14ac:dyDescent="0.25">
      <c r="A211" s="50"/>
      <c r="B211" s="52"/>
      <c r="C211" s="54"/>
      <c r="D211" s="55"/>
      <c r="E211" s="34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34"/>
      <c r="X211" s="34"/>
      <c r="Y211" s="34"/>
      <c r="Z211" s="65"/>
      <c r="AA211" s="54"/>
      <c r="AB211" s="54"/>
      <c r="AC211" s="52"/>
    </row>
    <row r="212" spans="1:29" s="31" customFormat="1" x14ac:dyDescent="0.25">
      <c r="A212" s="52"/>
      <c r="B212" s="52"/>
      <c r="C212" s="68"/>
      <c r="D212" s="69"/>
      <c r="E212" s="50"/>
      <c r="F212" s="70"/>
      <c r="G212" s="71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66"/>
      <c r="W212" s="50"/>
      <c r="X212" s="34"/>
      <c r="Y212" s="50"/>
      <c r="Z212" s="73"/>
      <c r="AA212" s="54"/>
      <c r="AB212" s="54"/>
      <c r="AC212" s="52"/>
    </row>
    <row r="213" spans="1:29" s="31" customFormat="1" x14ac:dyDescent="0.25">
      <c r="A213" s="50"/>
      <c r="B213" s="52"/>
      <c r="C213" s="54"/>
      <c r="D213" s="55"/>
      <c r="E213" s="34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34"/>
      <c r="X213" s="34"/>
      <c r="Y213" s="34"/>
      <c r="Z213" s="65"/>
      <c r="AA213" s="54"/>
      <c r="AB213" s="54"/>
      <c r="AC213" s="52"/>
    </row>
    <row r="214" spans="1:29" s="31" customFormat="1" x14ac:dyDescent="0.25">
      <c r="A214" s="52"/>
      <c r="B214" s="52"/>
      <c r="C214" s="68"/>
      <c r="D214" s="69"/>
      <c r="E214" s="50"/>
      <c r="F214" s="70"/>
      <c r="G214" s="71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66"/>
      <c r="W214" s="50"/>
      <c r="X214" s="34"/>
      <c r="Y214" s="50"/>
      <c r="Z214" s="73"/>
      <c r="AA214" s="54"/>
      <c r="AB214" s="54"/>
      <c r="AC214" s="52"/>
    </row>
    <row r="215" spans="1:29" s="31" customFormat="1" x14ac:dyDescent="0.25">
      <c r="A215" s="52"/>
      <c r="B215" s="52"/>
      <c r="C215" s="54"/>
      <c r="D215" s="55"/>
      <c r="E215" s="34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34"/>
      <c r="X215" s="34"/>
      <c r="Y215" s="34"/>
      <c r="Z215" s="65"/>
      <c r="AA215" s="54"/>
      <c r="AB215" s="54"/>
      <c r="AC215" s="52"/>
    </row>
    <row r="216" spans="1:29" s="31" customFormat="1" x14ac:dyDescent="0.25">
      <c r="A216" s="52"/>
      <c r="B216" s="52"/>
      <c r="C216" s="68"/>
      <c r="D216" s="69"/>
      <c r="E216" s="50"/>
      <c r="F216" s="70"/>
      <c r="G216" s="71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66"/>
      <c r="W216" s="50"/>
      <c r="X216" s="34"/>
      <c r="Y216" s="50"/>
      <c r="Z216" s="73"/>
      <c r="AA216" s="54"/>
      <c r="AB216" s="54"/>
      <c r="AC216" s="52"/>
    </row>
    <row r="217" spans="1:29" s="31" customFormat="1" x14ac:dyDescent="0.25">
      <c r="A217" s="50"/>
      <c r="B217" s="52"/>
      <c r="C217" s="54"/>
      <c r="D217" s="55"/>
      <c r="E217" s="34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34"/>
      <c r="X217" s="34"/>
      <c r="Y217" s="34"/>
      <c r="Z217" s="65"/>
      <c r="AA217" s="54"/>
      <c r="AB217" s="54"/>
      <c r="AC217" s="52"/>
    </row>
    <row r="218" spans="1:29" s="31" customFormat="1" x14ac:dyDescent="0.25">
      <c r="A218" s="52"/>
      <c r="B218" s="52"/>
      <c r="C218" s="68"/>
      <c r="D218" s="69"/>
      <c r="E218" s="50"/>
      <c r="F218" s="70"/>
      <c r="G218" s="71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66"/>
      <c r="W218" s="50"/>
      <c r="X218" s="34"/>
      <c r="Y218" s="50"/>
      <c r="Z218" s="73"/>
      <c r="AA218" s="54"/>
      <c r="AB218" s="54"/>
      <c r="AC218" s="52"/>
    </row>
    <row r="219" spans="1:29" s="31" customFormat="1" x14ac:dyDescent="0.25">
      <c r="A219" s="52"/>
      <c r="B219" s="52"/>
      <c r="C219" s="54"/>
      <c r="D219" s="55"/>
      <c r="E219" s="34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34"/>
      <c r="X219" s="34"/>
      <c r="Y219" s="34"/>
      <c r="Z219" s="65"/>
      <c r="AA219" s="54"/>
      <c r="AB219" s="54"/>
      <c r="AC219" s="52"/>
    </row>
    <row r="220" spans="1:29" s="31" customFormat="1" x14ac:dyDescent="0.25">
      <c r="A220" s="52"/>
      <c r="B220" s="52"/>
      <c r="C220" s="68"/>
      <c r="D220" s="69"/>
      <c r="E220" s="50"/>
      <c r="F220" s="70"/>
      <c r="G220" s="71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66"/>
      <c r="W220" s="50"/>
      <c r="X220" s="34"/>
      <c r="Y220" s="50"/>
      <c r="Z220" s="73"/>
      <c r="AA220" s="54"/>
      <c r="AB220" s="54"/>
      <c r="AC220" s="52"/>
    </row>
    <row r="221" spans="1:29" s="31" customFormat="1" x14ac:dyDescent="0.25">
      <c r="A221" s="52"/>
      <c r="B221" s="52"/>
      <c r="C221" s="68"/>
      <c r="D221" s="69"/>
      <c r="E221" s="50"/>
      <c r="F221" s="70"/>
      <c r="G221" s="71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66"/>
      <c r="W221" s="50"/>
      <c r="X221" s="34"/>
      <c r="Y221" s="34"/>
      <c r="Z221" s="65"/>
      <c r="AA221" s="54"/>
      <c r="AB221" s="54"/>
      <c r="AC221" s="52"/>
    </row>
    <row r="222" spans="1:29" s="31" customFormat="1" x14ac:dyDescent="0.25">
      <c r="A222" s="52"/>
      <c r="B222" s="52"/>
      <c r="C222" s="54"/>
      <c r="D222" s="55"/>
      <c r="E222" s="34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34"/>
      <c r="X222" s="34"/>
      <c r="Y222" s="34"/>
      <c r="Z222" s="65"/>
      <c r="AA222" s="54"/>
      <c r="AB222" s="54"/>
      <c r="AC222" s="52"/>
    </row>
    <row r="223" spans="1:29" s="31" customFormat="1" x14ac:dyDescent="0.25">
      <c r="A223" s="52"/>
      <c r="B223" s="52"/>
      <c r="C223" s="68"/>
      <c r="D223" s="69"/>
      <c r="E223" s="50"/>
      <c r="F223" s="70"/>
      <c r="G223" s="71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66"/>
      <c r="W223" s="50"/>
      <c r="X223" s="34"/>
      <c r="Y223" s="34"/>
      <c r="Z223" s="65"/>
      <c r="AA223" s="54"/>
      <c r="AB223" s="54"/>
      <c r="AC223" s="52"/>
    </row>
    <row r="224" spans="1:29" s="31" customFormat="1" x14ac:dyDescent="0.25">
      <c r="A224" s="52"/>
      <c r="B224" s="52"/>
      <c r="C224" s="54"/>
      <c r="D224" s="55"/>
      <c r="E224" s="34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34"/>
      <c r="X224" s="34"/>
      <c r="Y224" s="34"/>
      <c r="Z224" s="65"/>
      <c r="AA224" s="54"/>
      <c r="AB224" s="54"/>
      <c r="AC224" s="52"/>
    </row>
    <row r="225" spans="1:29" s="31" customFormat="1" x14ac:dyDescent="0.25">
      <c r="A225" s="52"/>
      <c r="B225" s="52"/>
      <c r="C225" s="68"/>
      <c r="D225" s="69"/>
      <c r="E225" s="50"/>
      <c r="F225" s="70"/>
      <c r="G225" s="71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66"/>
      <c r="W225" s="50"/>
      <c r="X225" s="34"/>
      <c r="Y225" s="34"/>
      <c r="Z225" s="65"/>
      <c r="AA225" s="54"/>
      <c r="AB225" s="54"/>
      <c r="AC225" s="52"/>
    </row>
    <row r="226" spans="1:29" s="31" customFormat="1" x14ac:dyDescent="0.25">
      <c r="A226" s="52"/>
      <c r="B226" s="52"/>
      <c r="C226" s="68"/>
      <c r="D226" s="69"/>
      <c r="E226" s="50"/>
      <c r="F226" s="70"/>
      <c r="G226" s="71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66"/>
      <c r="W226" s="50"/>
      <c r="X226" s="34"/>
      <c r="Y226" s="34"/>
      <c r="Z226" s="65"/>
      <c r="AA226" s="54"/>
      <c r="AB226" s="54"/>
      <c r="AC226" s="52"/>
    </row>
    <row r="227" spans="1:29" s="31" customFormat="1" x14ac:dyDescent="0.25">
      <c r="A227" s="52"/>
      <c r="B227" s="52"/>
      <c r="C227" s="54"/>
      <c r="D227" s="55"/>
      <c r="E227" s="34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34"/>
      <c r="X227" s="34"/>
      <c r="Y227" s="34"/>
      <c r="Z227" s="65"/>
      <c r="AA227" s="54"/>
      <c r="AB227" s="54"/>
      <c r="AC227" s="52"/>
    </row>
    <row r="228" spans="1:29" s="31" customFormat="1" x14ac:dyDescent="0.25">
      <c r="A228" s="52"/>
      <c r="B228" s="52"/>
      <c r="C228" s="68"/>
      <c r="D228" s="69"/>
      <c r="E228" s="50"/>
      <c r="F228" s="70"/>
      <c r="G228" s="71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66"/>
      <c r="W228" s="50"/>
      <c r="X228" s="34"/>
      <c r="Y228" s="34"/>
      <c r="Z228" s="65"/>
      <c r="AA228" s="54"/>
      <c r="AB228" s="54"/>
      <c r="AC228" s="52"/>
    </row>
    <row r="229" spans="1:29" s="31" customFormat="1" x14ac:dyDescent="0.25">
      <c r="A229" s="52"/>
      <c r="B229" s="52"/>
      <c r="C229" s="54"/>
      <c r="D229" s="55"/>
      <c r="E229" s="34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34"/>
      <c r="X229" s="34"/>
      <c r="Y229" s="34"/>
      <c r="Z229" s="65"/>
      <c r="AA229" s="54"/>
      <c r="AB229" s="54"/>
      <c r="AC229" s="52"/>
    </row>
    <row r="230" spans="1:29" s="31" customFormat="1" x14ac:dyDescent="0.25">
      <c r="A230" s="52"/>
      <c r="B230" s="52"/>
      <c r="C230" s="68"/>
      <c r="D230" s="69"/>
      <c r="E230" s="50"/>
      <c r="F230" s="70"/>
      <c r="G230" s="71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66"/>
      <c r="W230" s="50"/>
      <c r="X230" s="34"/>
      <c r="Y230" s="34"/>
      <c r="Z230" s="65"/>
      <c r="AA230" s="54"/>
      <c r="AB230" s="54"/>
      <c r="AC230" s="52"/>
    </row>
    <row r="231" spans="1:29" s="31" customFormat="1" x14ac:dyDescent="0.25">
      <c r="A231" s="52"/>
      <c r="B231" s="52"/>
      <c r="C231" s="54"/>
      <c r="D231" s="55"/>
      <c r="E231" s="34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34"/>
      <c r="X231" s="34"/>
      <c r="Y231" s="34"/>
      <c r="Z231" s="65"/>
      <c r="AA231" s="54"/>
      <c r="AB231" s="54"/>
      <c r="AC231" s="52"/>
    </row>
    <row r="232" spans="1:29" s="31" customFormat="1" x14ac:dyDescent="0.25">
      <c r="A232" s="52"/>
      <c r="B232" s="52"/>
      <c r="C232" s="68"/>
      <c r="D232" s="69"/>
      <c r="E232" s="50"/>
      <c r="F232" s="70"/>
      <c r="G232" s="71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66"/>
      <c r="W232" s="50"/>
      <c r="X232" s="34"/>
      <c r="Y232" s="34"/>
      <c r="Z232" s="65"/>
      <c r="AA232" s="54"/>
      <c r="AB232" s="54"/>
      <c r="AC232" s="52"/>
    </row>
    <row r="233" spans="1:29" s="31" customFormat="1" x14ac:dyDescent="0.25">
      <c r="A233" s="52"/>
      <c r="B233" s="52"/>
      <c r="C233" s="54"/>
      <c r="D233" s="55"/>
      <c r="E233" s="34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34"/>
      <c r="X233" s="34"/>
      <c r="Y233" s="34"/>
      <c r="Z233" s="65"/>
      <c r="AA233" s="54"/>
      <c r="AB233" s="54"/>
      <c r="AC233" s="52"/>
    </row>
    <row r="234" spans="1:29" s="31" customFormat="1" x14ac:dyDescent="0.25">
      <c r="A234" s="52"/>
      <c r="B234" s="52"/>
      <c r="C234" s="68"/>
      <c r="D234" s="69"/>
      <c r="E234" s="50"/>
      <c r="F234" s="70"/>
      <c r="G234" s="71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66"/>
      <c r="W234" s="50"/>
      <c r="X234" s="34"/>
      <c r="Y234" s="50"/>
      <c r="Z234" s="73"/>
      <c r="AA234" s="54"/>
      <c r="AB234" s="54"/>
      <c r="AC234" s="52"/>
    </row>
    <row r="235" spans="1:29" s="31" customFormat="1" x14ac:dyDescent="0.25">
      <c r="A235" s="50"/>
      <c r="B235" s="52"/>
      <c r="C235" s="54"/>
      <c r="D235" s="55"/>
      <c r="E235" s="34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34"/>
      <c r="X235" s="34"/>
      <c r="Y235" s="34"/>
      <c r="Z235" s="65"/>
      <c r="AA235" s="54"/>
      <c r="AB235" s="54"/>
      <c r="AC235" s="52"/>
    </row>
    <row r="236" spans="1:29" s="31" customFormat="1" x14ac:dyDescent="0.25">
      <c r="A236" s="52"/>
      <c r="B236" s="52"/>
      <c r="C236" s="68"/>
      <c r="D236" s="69"/>
      <c r="E236" s="50"/>
      <c r="F236" s="70"/>
      <c r="G236" s="71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66"/>
      <c r="W236" s="50"/>
      <c r="X236" s="34"/>
      <c r="Y236" s="50"/>
      <c r="Z236" s="73"/>
      <c r="AA236" s="54"/>
      <c r="AB236" s="54"/>
      <c r="AC236" s="52"/>
    </row>
    <row r="237" spans="1:29" s="31" customFormat="1" x14ac:dyDescent="0.25">
      <c r="A237" s="52"/>
      <c r="B237" s="52"/>
      <c r="C237" s="54"/>
      <c r="D237" s="55"/>
      <c r="E237" s="34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34"/>
      <c r="X237" s="34"/>
      <c r="Y237" s="34"/>
      <c r="Z237" s="65"/>
      <c r="AA237" s="54"/>
      <c r="AB237" s="54"/>
      <c r="AC237" s="52"/>
    </row>
    <row r="238" spans="1:29" s="31" customFormat="1" x14ac:dyDescent="0.25">
      <c r="A238" s="52"/>
      <c r="B238" s="52"/>
      <c r="C238" s="68"/>
      <c r="D238" s="69"/>
      <c r="E238" s="50"/>
      <c r="F238" s="70"/>
      <c r="G238" s="71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66"/>
      <c r="W238" s="50"/>
      <c r="X238" s="34"/>
      <c r="Y238" s="50"/>
      <c r="Z238" s="73"/>
      <c r="AA238" s="54"/>
      <c r="AB238" s="54"/>
      <c r="AC238" s="52"/>
    </row>
    <row r="239" spans="1:29" s="31" customFormat="1" x14ac:dyDescent="0.25">
      <c r="A239" s="50"/>
      <c r="B239" s="52"/>
      <c r="C239" s="54"/>
      <c r="D239" s="55"/>
      <c r="E239" s="3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34"/>
      <c r="X239" s="34"/>
      <c r="Y239" s="34"/>
      <c r="Z239" s="65"/>
      <c r="AA239" s="54"/>
      <c r="AB239" s="54"/>
      <c r="AC239" s="52"/>
    </row>
    <row r="240" spans="1:29" s="31" customFormat="1" x14ac:dyDescent="0.25">
      <c r="A240" s="52"/>
      <c r="B240" s="52"/>
      <c r="C240" s="68"/>
      <c r="D240" s="69"/>
      <c r="E240" s="50"/>
      <c r="F240" s="70"/>
      <c r="G240" s="71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66"/>
      <c r="W240" s="50"/>
      <c r="X240" s="34"/>
      <c r="Y240" s="50"/>
      <c r="Z240" s="73"/>
      <c r="AA240" s="54"/>
      <c r="AB240" s="54"/>
      <c r="AC240" s="52"/>
    </row>
    <row r="241" spans="1:29" x14ac:dyDescent="0.25">
      <c r="A241" s="52"/>
      <c r="B241" s="52"/>
      <c r="C241" s="54"/>
      <c r="D241" s="55"/>
      <c r="E241" s="34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34"/>
      <c r="X241" s="34"/>
      <c r="Y241" s="34"/>
      <c r="Z241" s="23"/>
      <c r="AA241" s="12"/>
      <c r="AB241" s="12"/>
      <c r="AC241" s="22"/>
    </row>
    <row r="242" spans="1:29" x14ac:dyDescent="0.25">
      <c r="A242" s="52"/>
      <c r="B242" s="52"/>
      <c r="C242" s="54"/>
      <c r="D242" s="55"/>
      <c r="E242" s="65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66"/>
      <c r="W242" s="34"/>
      <c r="X242" s="34"/>
      <c r="Y242" s="21"/>
      <c r="Z242" s="23"/>
      <c r="AA242" s="21"/>
      <c r="AB242" s="21"/>
      <c r="AC242" s="22"/>
    </row>
    <row r="243" spans="1:29" x14ac:dyDescent="0.25">
      <c r="A243" s="52"/>
      <c r="B243" s="52"/>
      <c r="C243" s="54"/>
      <c r="D243" s="55"/>
      <c r="E243" s="65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66"/>
      <c r="W243" s="34"/>
      <c r="X243" s="34"/>
      <c r="Y243" s="21"/>
      <c r="Z243" s="23"/>
      <c r="AA243" s="21"/>
      <c r="AB243" s="21"/>
      <c r="AC243" s="22"/>
    </row>
    <row r="244" spans="1:29" x14ac:dyDescent="0.25">
      <c r="A244" s="22"/>
      <c r="E244" s="23"/>
      <c r="F244" s="20"/>
      <c r="G244" s="22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21"/>
      <c r="X244" s="21"/>
      <c r="Y244" s="21"/>
      <c r="Z244" s="23"/>
      <c r="AA244" s="21"/>
      <c r="AB244" s="21"/>
    </row>
    <row r="245" spans="1:29" x14ac:dyDescent="0.25">
      <c r="A245" s="22"/>
      <c r="E245" s="23"/>
      <c r="F245" s="20"/>
      <c r="G245" s="22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21"/>
      <c r="X245" s="21"/>
      <c r="Y245" s="21"/>
      <c r="Z245" s="23"/>
      <c r="AA245" s="21"/>
      <c r="AB245" s="21"/>
    </row>
    <row r="246" spans="1:29" x14ac:dyDescent="0.25">
      <c r="E246" s="23"/>
      <c r="F246" s="20"/>
      <c r="G246" s="22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21"/>
      <c r="X246" s="21"/>
      <c r="Y246" s="21"/>
      <c r="Z246" s="23"/>
      <c r="AA246" s="21"/>
      <c r="AB246" s="21"/>
    </row>
    <row r="247" spans="1:29" x14ac:dyDescent="0.25">
      <c r="E247" s="23"/>
      <c r="F247" s="20"/>
      <c r="G247" s="22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21"/>
      <c r="X247" s="21"/>
      <c r="Y247" s="21"/>
      <c r="Z247" s="23"/>
      <c r="AA247" s="21"/>
      <c r="AB247" s="21"/>
    </row>
    <row r="248" spans="1:29" x14ac:dyDescent="0.25">
      <c r="E248" s="23"/>
      <c r="F248" s="20"/>
      <c r="G248" s="22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21"/>
      <c r="X248" s="21"/>
      <c r="Y248" s="21"/>
      <c r="Z248" s="23"/>
      <c r="AA248" s="21"/>
      <c r="AB248" s="21"/>
    </row>
    <row r="249" spans="1:29" x14ac:dyDescent="0.25">
      <c r="E249" s="23"/>
      <c r="F249" s="20"/>
      <c r="G249" s="22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21"/>
      <c r="X249" s="21"/>
      <c r="Y249" s="21"/>
      <c r="Z249" s="23"/>
      <c r="AA249" s="21"/>
      <c r="AB249" s="21"/>
    </row>
    <row r="250" spans="1:29" x14ac:dyDescent="0.25">
      <c r="E250" s="23"/>
      <c r="F250" s="20"/>
      <c r="G250" s="22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21"/>
      <c r="X250" s="21"/>
      <c r="Y250" s="21"/>
      <c r="Z250" s="23"/>
      <c r="AA250" s="21"/>
      <c r="AB250" s="21"/>
    </row>
    <row r="251" spans="1:29" x14ac:dyDescent="0.25">
      <c r="E251" s="23"/>
      <c r="F251" s="20"/>
      <c r="G251" s="22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21"/>
      <c r="X251" s="21"/>
      <c r="Y251" s="21"/>
      <c r="Z251" s="23"/>
      <c r="AA251" s="21"/>
      <c r="AB251" s="21"/>
    </row>
    <row r="252" spans="1:29" x14ac:dyDescent="0.25">
      <c r="E252" s="23"/>
      <c r="F252" s="20"/>
      <c r="G252" s="22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21"/>
      <c r="X252" s="21"/>
      <c r="Y252" s="21"/>
      <c r="Z252" s="23"/>
      <c r="AA252" s="21"/>
      <c r="AB252" s="21"/>
    </row>
    <row r="253" spans="1:29" x14ac:dyDescent="0.25">
      <c r="E253" s="23"/>
      <c r="F253" s="20"/>
      <c r="G253" s="22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21"/>
      <c r="X253" s="21"/>
      <c r="Y253" s="21"/>
      <c r="Z253" s="23"/>
      <c r="AA253" s="21"/>
      <c r="AB253" s="21"/>
    </row>
    <row r="254" spans="1:29" x14ac:dyDescent="0.25">
      <c r="E254" s="23"/>
      <c r="F254" s="20"/>
      <c r="G254" s="22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21"/>
      <c r="X254" s="21"/>
      <c r="Y254" s="21"/>
      <c r="Z254" s="23"/>
      <c r="AA254" s="21"/>
      <c r="AB254" s="21"/>
    </row>
    <row r="255" spans="1:29" x14ac:dyDescent="0.25">
      <c r="E255" s="23"/>
      <c r="F255" s="20"/>
      <c r="G255" s="22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21"/>
      <c r="X255" s="21"/>
      <c r="Y255" s="21"/>
      <c r="Z255" s="23"/>
      <c r="AA255" s="21"/>
      <c r="AB255" s="21"/>
    </row>
    <row r="256" spans="1:29" x14ac:dyDescent="0.25">
      <c r="E256" s="23"/>
      <c r="F256" s="20"/>
      <c r="G256" s="22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21"/>
      <c r="X256" s="21"/>
      <c r="Y256" s="21"/>
      <c r="Z256" s="23"/>
      <c r="AA256" s="21"/>
      <c r="AB256" s="21"/>
    </row>
    <row r="257" spans="5:28" x14ac:dyDescent="0.25">
      <c r="E257" s="23"/>
      <c r="F257" s="20"/>
      <c r="G257" s="22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21"/>
      <c r="X257" s="21"/>
      <c r="Y257" s="21"/>
      <c r="Z257" s="23"/>
      <c r="AA257" s="21"/>
      <c r="AB257" s="21"/>
    </row>
    <row r="258" spans="5:28" x14ac:dyDescent="0.25">
      <c r="E258" s="23"/>
      <c r="F258" s="20"/>
      <c r="G258" s="22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21"/>
      <c r="X258" s="21"/>
      <c r="Y258" s="21"/>
      <c r="Z258" s="23"/>
      <c r="AA258" s="21"/>
      <c r="AB258" s="21"/>
    </row>
    <row r="259" spans="5:28" x14ac:dyDescent="0.25">
      <c r="E259" s="23"/>
      <c r="F259" s="20"/>
      <c r="G259" s="22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21"/>
      <c r="X259" s="21"/>
      <c r="Y259" s="21"/>
      <c r="Z259" s="23"/>
      <c r="AA259" s="21"/>
      <c r="AB259" s="21"/>
    </row>
    <row r="260" spans="5:28" x14ac:dyDescent="0.25">
      <c r="E260" s="23"/>
      <c r="F260" s="20"/>
      <c r="G260" s="22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21"/>
      <c r="X260" s="21"/>
      <c r="Y260" s="21"/>
      <c r="Z260" s="23"/>
      <c r="AA260" s="21"/>
      <c r="AB260" s="21"/>
    </row>
    <row r="261" spans="5:28" x14ac:dyDescent="0.25">
      <c r="E261" s="23"/>
      <c r="F261" s="20"/>
      <c r="G261" s="22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21"/>
      <c r="X261" s="21"/>
      <c r="Y261" s="21"/>
      <c r="Z261" s="23"/>
      <c r="AA261" s="21"/>
      <c r="AB261" s="21"/>
    </row>
    <row r="262" spans="5:28" x14ac:dyDescent="0.25">
      <c r="E262" s="23"/>
      <c r="F262" s="20"/>
      <c r="G262" s="22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21"/>
      <c r="X262" s="21"/>
      <c r="Y262" s="21"/>
      <c r="Z262" s="23"/>
      <c r="AA262" s="21"/>
      <c r="AB262" s="21"/>
    </row>
    <row r="263" spans="5:28" x14ac:dyDescent="0.25">
      <c r="E263" s="23"/>
      <c r="F263" s="20"/>
      <c r="G263" s="22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21"/>
      <c r="X263" s="21"/>
      <c r="Y263" s="21"/>
      <c r="Z263" s="23"/>
      <c r="AA263" s="21"/>
      <c r="AB263" s="21"/>
    </row>
    <row r="264" spans="5:28" x14ac:dyDescent="0.25">
      <c r="E264" s="23"/>
      <c r="F264" s="20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21"/>
      <c r="X264" s="21"/>
      <c r="Y264" s="21"/>
      <c r="Z264" s="23"/>
      <c r="AA264" s="21"/>
      <c r="AB264" s="21"/>
    </row>
    <row r="265" spans="5:28" x14ac:dyDescent="0.25">
      <c r="E265" s="23"/>
      <c r="F265" s="20"/>
      <c r="G265" s="2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21"/>
      <c r="X265" s="21"/>
      <c r="Y265" s="21"/>
      <c r="Z265" s="23"/>
      <c r="AA265" s="21"/>
      <c r="AB265" s="21"/>
    </row>
    <row r="266" spans="5:28" x14ac:dyDescent="0.25">
      <c r="E266" s="23"/>
      <c r="F266" s="20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21"/>
      <c r="X266" s="21"/>
      <c r="Y266" s="21"/>
      <c r="Z266" s="23"/>
      <c r="AA266" s="21"/>
      <c r="AB266" s="21"/>
    </row>
    <row r="267" spans="5:28" x14ac:dyDescent="0.25">
      <c r="E267" s="23"/>
      <c r="F267" s="20"/>
      <c r="G267" s="2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21"/>
      <c r="X267" s="21"/>
      <c r="Y267" s="21"/>
      <c r="Z267" s="23"/>
      <c r="AA267" s="21"/>
      <c r="AB267" s="21"/>
    </row>
    <row r="268" spans="5:28" x14ac:dyDescent="0.25">
      <c r="E268" s="23"/>
      <c r="F268" s="20"/>
      <c r="G268" s="2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21"/>
      <c r="X268" s="21"/>
      <c r="Y268" s="21"/>
      <c r="Z268" s="23"/>
      <c r="AA268" s="21"/>
      <c r="AB268" s="21"/>
    </row>
    <row r="269" spans="5:28" x14ac:dyDescent="0.25">
      <c r="E269" s="23"/>
      <c r="F269" s="20"/>
      <c r="G269" s="22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21"/>
      <c r="X269" s="21"/>
      <c r="Y269" s="21"/>
      <c r="Z269" s="23"/>
      <c r="AA269" s="21"/>
      <c r="AB269" s="21"/>
    </row>
    <row r="270" spans="5:28" x14ac:dyDescent="0.25">
      <c r="E270" s="23"/>
      <c r="F270" s="20"/>
      <c r="G270" s="22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21"/>
      <c r="X270" s="21"/>
      <c r="Y270" s="21"/>
      <c r="Z270" s="23"/>
      <c r="AA270" s="21"/>
      <c r="AB270" s="21"/>
    </row>
    <row r="271" spans="5:28" x14ac:dyDescent="0.25">
      <c r="E271" s="23"/>
      <c r="F271" s="20"/>
      <c r="G271" s="22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21"/>
      <c r="X271" s="21"/>
      <c r="Y271" s="21"/>
      <c r="Z271" s="23"/>
      <c r="AA271" s="21"/>
      <c r="AB271" s="21"/>
    </row>
    <row r="272" spans="5:28" x14ac:dyDescent="0.25">
      <c r="E272" s="23"/>
      <c r="F272" s="20"/>
      <c r="G272" s="22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21"/>
      <c r="X272" s="21"/>
      <c r="Y272" s="21"/>
      <c r="Z272" s="23"/>
      <c r="AA272" s="21"/>
      <c r="AB272" s="21"/>
    </row>
    <row r="273" spans="5:28" x14ac:dyDescent="0.25">
      <c r="E273" s="23"/>
      <c r="F273" s="20"/>
      <c r="G273" s="22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21"/>
      <c r="X273" s="21"/>
      <c r="Y273" s="21"/>
      <c r="Z273" s="23"/>
      <c r="AA273" s="21"/>
      <c r="AB273" s="21"/>
    </row>
    <row r="274" spans="5:28" x14ac:dyDescent="0.25">
      <c r="E274" s="23"/>
      <c r="F274" s="20"/>
      <c r="G274" s="22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21"/>
      <c r="X274" s="21"/>
      <c r="Y274" s="21"/>
      <c r="Z274" s="23"/>
      <c r="AA274" s="21"/>
      <c r="AB274" s="21"/>
    </row>
    <row r="275" spans="5:28" x14ac:dyDescent="0.25">
      <c r="E275" s="23"/>
      <c r="F275" s="20"/>
      <c r="G275" s="22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21"/>
      <c r="X275" s="21"/>
      <c r="Y275" s="21"/>
      <c r="Z275" s="23"/>
      <c r="AA275" s="21"/>
      <c r="AB275" s="21"/>
    </row>
    <row r="276" spans="5:28" x14ac:dyDescent="0.25">
      <c r="E276" s="23"/>
      <c r="F276" s="20"/>
      <c r="G276" s="22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21"/>
      <c r="X276" s="21"/>
      <c r="Y276" s="21"/>
      <c r="Z276" s="23"/>
      <c r="AA276" s="21"/>
      <c r="AB276" s="21"/>
    </row>
    <row r="277" spans="5:28" x14ac:dyDescent="0.25">
      <c r="E277" s="23"/>
      <c r="F277" s="20"/>
      <c r="G277" s="22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21"/>
      <c r="X277" s="21"/>
      <c r="Y277" s="21"/>
      <c r="Z277" s="23"/>
      <c r="AA277" s="21"/>
      <c r="AB277" s="21"/>
    </row>
    <row r="278" spans="5:28" x14ac:dyDescent="0.25">
      <c r="E278" s="23"/>
      <c r="F278" s="20"/>
      <c r="G278" s="22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21"/>
      <c r="X278" s="21"/>
      <c r="Y278" s="21"/>
      <c r="Z278" s="23"/>
      <c r="AA278" s="21"/>
      <c r="AB278" s="21"/>
    </row>
    <row r="279" spans="5:28" x14ac:dyDescent="0.25">
      <c r="E279" s="23"/>
      <c r="F279" s="20"/>
      <c r="G279" s="22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21"/>
      <c r="X279" s="21"/>
      <c r="Y279" s="21"/>
      <c r="Z279" s="23"/>
      <c r="AA279" s="21"/>
      <c r="AB279" s="21"/>
    </row>
    <row r="280" spans="5:28" x14ac:dyDescent="0.25">
      <c r="E280" s="23"/>
      <c r="F280" s="20"/>
      <c r="G280" s="22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21"/>
      <c r="X280" s="21"/>
      <c r="Y280" s="21"/>
      <c r="Z280" s="23"/>
      <c r="AA280" s="21"/>
      <c r="AB280" s="21"/>
    </row>
    <row r="281" spans="5:28" x14ac:dyDescent="0.25">
      <c r="E281" s="23"/>
      <c r="F281" s="20"/>
      <c r="G281" s="22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21"/>
      <c r="X281" s="21"/>
      <c r="Y281" s="21"/>
      <c r="Z281" s="23"/>
      <c r="AA281" s="21"/>
      <c r="AB281" s="21"/>
    </row>
    <row r="282" spans="5:28" x14ac:dyDescent="0.25">
      <c r="E282" s="23"/>
      <c r="F282" s="20"/>
      <c r="G282" s="22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21"/>
      <c r="X282" s="21"/>
      <c r="Y282" s="21"/>
      <c r="Z282" s="23"/>
      <c r="AA282" s="21"/>
      <c r="AB282" s="21"/>
    </row>
    <row r="283" spans="5:28" x14ac:dyDescent="0.25">
      <c r="E283" s="23"/>
      <c r="F283" s="20"/>
      <c r="G283" s="22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21"/>
      <c r="X283" s="21"/>
      <c r="Y283" s="21"/>
      <c r="Z283" s="23"/>
      <c r="AA283" s="21"/>
      <c r="AB283" s="21"/>
    </row>
    <row r="284" spans="5:28" x14ac:dyDescent="0.25">
      <c r="E284" s="23"/>
      <c r="F284" s="20"/>
      <c r="G284" s="22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21"/>
      <c r="X284" s="21"/>
      <c r="Y284" s="21"/>
      <c r="Z284" s="23"/>
      <c r="AA284" s="21"/>
      <c r="AB284" s="21"/>
    </row>
    <row r="285" spans="5:28" x14ac:dyDescent="0.25">
      <c r="E285" s="23"/>
      <c r="F285" s="20"/>
      <c r="G285" s="22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21"/>
      <c r="X285" s="21"/>
      <c r="Y285" s="21"/>
      <c r="Z285" s="23"/>
      <c r="AA285" s="21"/>
      <c r="AB285" s="21"/>
    </row>
    <row r="286" spans="5:28" x14ac:dyDescent="0.25">
      <c r="E286" s="23"/>
      <c r="F286" s="20"/>
      <c r="G286" s="22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21"/>
      <c r="X286" s="21"/>
      <c r="Y286" s="21"/>
      <c r="Z286" s="23"/>
      <c r="AA286" s="21"/>
      <c r="AB286" s="21"/>
    </row>
    <row r="287" spans="5:28" x14ac:dyDescent="0.25">
      <c r="E287" s="23"/>
      <c r="F287" s="20"/>
      <c r="G287" s="22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21"/>
      <c r="X287" s="21"/>
      <c r="Y287" s="21"/>
      <c r="Z287" s="23"/>
      <c r="AA287" s="21"/>
      <c r="AB287" s="21"/>
    </row>
    <row r="288" spans="5:28" x14ac:dyDescent="0.25">
      <c r="E288" s="23"/>
      <c r="F288" s="20"/>
      <c r="G288" s="22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21"/>
      <c r="X288" s="21"/>
      <c r="Y288" s="21"/>
      <c r="Z288" s="23"/>
      <c r="AA288" s="21"/>
      <c r="AB288" s="21"/>
    </row>
    <row r="289" spans="5:28" x14ac:dyDescent="0.25">
      <c r="E289" s="23"/>
      <c r="F289" s="20"/>
      <c r="G289" s="22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21"/>
      <c r="X289" s="21"/>
      <c r="Y289" s="21"/>
      <c r="Z289" s="23"/>
      <c r="AA289" s="21"/>
      <c r="AB289" s="21"/>
    </row>
    <row r="290" spans="5:28" x14ac:dyDescent="0.25">
      <c r="E290" s="23"/>
      <c r="F290" s="20"/>
      <c r="G290" s="22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21"/>
      <c r="X290" s="21"/>
      <c r="Y290" s="21"/>
      <c r="Z290" s="23"/>
      <c r="AA290" s="21"/>
      <c r="AB290" s="21"/>
    </row>
    <row r="291" spans="5:28" x14ac:dyDescent="0.25">
      <c r="E291" s="23"/>
      <c r="F291" s="20"/>
      <c r="G291" s="22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21"/>
      <c r="X291" s="21"/>
      <c r="Y291" s="21"/>
      <c r="Z291" s="23"/>
      <c r="AA291" s="21"/>
      <c r="AB291" s="21"/>
    </row>
    <row r="292" spans="5:28" x14ac:dyDescent="0.25">
      <c r="E292" s="23"/>
      <c r="F292" s="20"/>
      <c r="G292" s="22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21"/>
      <c r="X292" s="21"/>
      <c r="Y292" s="21"/>
      <c r="Z292" s="23"/>
      <c r="AA292" s="21"/>
      <c r="AB292" s="21"/>
    </row>
    <row r="293" spans="5:28" x14ac:dyDescent="0.25">
      <c r="E293" s="23"/>
      <c r="F293" s="20"/>
      <c r="G293" s="22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21"/>
      <c r="X293" s="21"/>
      <c r="Y293" s="21"/>
      <c r="Z293" s="23"/>
      <c r="AA293" s="21"/>
      <c r="AB293" s="21"/>
    </row>
    <row r="294" spans="5:28" x14ac:dyDescent="0.25">
      <c r="E294" s="23"/>
      <c r="F294" s="20"/>
      <c r="G294" s="22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21"/>
      <c r="X294" s="21"/>
      <c r="Y294" s="21"/>
      <c r="Z294" s="23"/>
      <c r="AA294" s="21"/>
      <c r="AB294" s="21"/>
    </row>
    <row r="295" spans="5:28" x14ac:dyDescent="0.25">
      <c r="E295" s="23"/>
      <c r="F295" s="20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21"/>
      <c r="X295" s="21"/>
      <c r="Y295" s="21"/>
      <c r="Z295" s="23"/>
      <c r="AA295" s="21"/>
      <c r="AB295" s="21"/>
    </row>
    <row r="296" spans="5:28" x14ac:dyDescent="0.25">
      <c r="E296" s="23"/>
      <c r="F296" s="20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21"/>
      <c r="X296" s="21"/>
      <c r="Y296" s="21"/>
      <c r="Z296" s="23"/>
      <c r="AA296" s="21"/>
      <c r="AB296" s="21"/>
    </row>
    <row r="297" spans="5:28" x14ac:dyDescent="0.25">
      <c r="E297" s="23"/>
      <c r="F297" s="20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21"/>
      <c r="X297" s="21"/>
      <c r="Y297" s="21"/>
      <c r="Z297" s="23"/>
      <c r="AA297" s="21"/>
      <c r="AB297" s="21"/>
    </row>
    <row r="298" spans="5:28" x14ac:dyDescent="0.25">
      <c r="E298" s="23"/>
      <c r="F298" s="20"/>
      <c r="G298" s="22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21"/>
      <c r="X298" s="21"/>
      <c r="Y298" s="21"/>
      <c r="Z298" s="23"/>
      <c r="AA298" s="21"/>
      <c r="AB298" s="21"/>
    </row>
    <row r="299" spans="5:28" x14ac:dyDescent="0.25">
      <c r="E299" s="23"/>
      <c r="F299" s="20"/>
      <c r="G299" s="22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21"/>
      <c r="X299" s="21"/>
      <c r="Y299" s="21"/>
      <c r="Z299" s="23"/>
      <c r="AA299" s="21"/>
      <c r="AB299" s="21"/>
    </row>
    <row r="300" spans="5:28" x14ac:dyDescent="0.25">
      <c r="E300" s="23"/>
      <c r="F300" s="20"/>
      <c r="G300" s="22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21"/>
      <c r="X300" s="21"/>
      <c r="Y300" s="21"/>
      <c r="Z300" s="23"/>
      <c r="AA300" s="21"/>
      <c r="AB300" s="21"/>
    </row>
    <row r="301" spans="5:28" x14ac:dyDescent="0.25">
      <c r="E301" s="23"/>
      <c r="F301" s="20"/>
      <c r="G301" s="22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21"/>
      <c r="X301" s="21"/>
      <c r="Y301" s="21"/>
      <c r="Z301" s="23"/>
      <c r="AA301" s="21"/>
      <c r="AB301" s="21"/>
    </row>
    <row r="302" spans="5:28" x14ac:dyDescent="0.25">
      <c r="E302" s="23"/>
      <c r="F302" s="20"/>
      <c r="G302" s="22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21"/>
      <c r="X302" s="21"/>
      <c r="Y302" s="21"/>
      <c r="Z302" s="23"/>
      <c r="AA302" s="21"/>
      <c r="AB302" s="21"/>
    </row>
    <row r="303" spans="5:28" x14ac:dyDescent="0.25">
      <c r="E303" s="23"/>
      <c r="F303" s="20"/>
      <c r="G303" s="22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21"/>
      <c r="X303" s="21"/>
      <c r="Y303" s="21"/>
      <c r="Z303" s="23"/>
      <c r="AA303" s="21"/>
      <c r="AB303" s="21"/>
    </row>
    <row r="304" spans="5:28" x14ac:dyDescent="0.25">
      <c r="E304" s="23"/>
      <c r="F304" s="20"/>
      <c r="G304" s="22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21"/>
      <c r="X304" s="21"/>
      <c r="Y304" s="21"/>
      <c r="Z304" s="23"/>
      <c r="AA304" s="21"/>
      <c r="AB304" s="21"/>
    </row>
    <row r="305" spans="5:28" x14ac:dyDescent="0.25">
      <c r="E305" s="23"/>
      <c r="F305" s="20"/>
      <c r="G305" s="22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21"/>
      <c r="X305" s="21"/>
      <c r="Y305" s="21"/>
      <c r="Z305" s="23"/>
      <c r="AA305" s="21"/>
      <c r="AB305" s="21"/>
    </row>
    <row r="306" spans="5:28" x14ac:dyDescent="0.25">
      <c r="E306" s="23"/>
      <c r="F306" s="20"/>
      <c r="G306" s="22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21"/>
      <c r="X306" s="21"/>
      <c r="Y306" s="21"/>
      <c r="Z306" s="23"/>
      <c r="AA306" s="21"/>
      <c r="AB306" s="21"/>
    </row>
    <row r="307" spans="5:28" x14ac:dyDescent="0.25">
      <c r="E307" s="23"/>
      <c r="F307" s="20"/>
      <c r="G307" s="22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21"/>
      <c r="X307" s="21"/>
      <c r="Y307" s="21"/>
      <c r="Z307" s="23"/>
      <c r="AA307" s="21"/>
      <c r="AB307" s="21"/>
    </row>
    <row r="308" spans="5:28" x14ac:dyDescent="0.25">
      <c r="E308" s="23"/>
      <c r="F308" s="20"/>
      <c r="G308" s="22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21"/>
      <c r="X308" s="21"/>
      <c r="Y308" s="21"/>
      <c r="Z308" s="23"/>
      <c r="AA308" s="21"/>
      <c r="AB308" s="21"/>
    </row>
    <row r="309" spans="5:28" x14ac:dyDescent="0.25">
      <c r="E309" s="23"/>
      <c r="F309" s="20"/>
      <c r="G309" s="22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21"/>
      <c r="X309" s="21"/>
      <c r="Y309" s="21"/>
      <c r="Z309" s="23"/>
      <c r="AA309" s="21"/>
      <c r="AB309" s="21"/>
    </row>
    <row r="310" spans="5:28" x14ac:dyDescent="0.25">
      <c r="E310" s="23"/>
      <c r="F310" s="20"/>
      <c r="G310" s="22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21"/>
      <c r="X310" s="21"/>
      <c r="Y310" s="21"/>
      <c r="Z310" s="23"/>
      <c r="AA310" s="21"/>
      <c r="AB310" s="21"/>
    </row>
    <row r="311" spans="5:28" x14ac:dyDescent="0.25">
      <c r="E311" s="23"/>
      <c r="F311" s="20"/>
      <c r="G311" s="22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21"/>
      <c r="X311" s="21"/>
      <c r="Y311" s="21"/>
      <c r="Z311" s="23"/>
      <c r="AA311" s="21"/>
      <c r="AB311" s="21"/>
    </row>
    <row r="312" spans="5:28" x14ac:dyDescent="0.25">
      <c r="E312" s="23"/>
      <c r="F312" s="20"/>
      <c r="G312" s="22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21"/>
      <c r="X312" s="21"/>
      <c r="Y312" s="21"/>
      <c r="Z312" s="23"/>
      <c r="AA312" s="21"/>
      <c r="AB312" s="21"/>
    </row>
    <row r="313" spans="5:28" x14ac:dyDescent="0.25">
      <c r="E313" s="23"/>
      <c r="F313" s="20"/>
      <c r="G313" s="22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1"/>
      <c r="X313" s="21"/>
      <c r="Y313" s="21"/>
      <c r="Z313" s="23"/>
      <c r="AA313" s="21"/>
      <c r="AB313" s="21"/>
    </row>
    <row r="314" spans="5:28" x14ac:dyDescent="0.25">
      <c r="E314" s="23"/>
      <c r="F314" s="20"/>
      <c r="G314" s="22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21"/>
      <c r="X314" s="21"/>
      <c r="Y314" s="21"/>
      <c r="Z314" s="23"/>
      <c r="AA314" s="21"/>
      <c r="AB314" s="21"/>
    </row>
    <row r="315" spans="5:28" x14ac:dyDescent="0.25">
      <c r="E315" s="23"/>
      <c r="F315" s="20"/>
      <c r="G315" s="22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1"/>
      <c r="X315" s="21"/>
      <c r="Y315" s="21"/>
      <c r="Z315" s="23"/>
      <c r="AA315" s="21"/>
      <c r="AB315" s="21"/>
    </row>
    <row r="316" spans="5:28" x14ac:dyDescent="0.25">
      <c r="E316" s="23"/>
      <c r="F316" s="20"/>
      <c r="G316" s="22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1"/>
      <c r="X316" s="21"/>
      <c r="Y316" s="21"/>
      <c r="Z316" s="23"/>
      <c r="AA316" s="21"/>
      <c r="AB316" s="21"/>
    </row>
    <row r="317" spans="5:28" x14ac:dyDescent="0.25">
      <c r="E317" s="23"/>
      <c r="F317" s="20"/>
      <c r="G317" s="22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21"/>
      <c r="X317" s="21"/>
      <c r="Y317" s="21"/>
      <c r="Z317" s="23"/>
      <c r="AA317" s="21"/>
      <c r="AB317" s="21"/>
    </row>
    <row r="318" spans="5:28" x14ac:dyDescent="0.25">
      <c r="E318" s="23"/>
      <c r="F318" s="20"/>
      <c r="G318" s="22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1"/>
      <c r="X318" s="21"/>
      <c r="Y318" s="21"/>
      <c r="Z318" s="23"/>
      <c r="AA318" s="21"/>
      <c r="AB318" s="21"/>
    </row>
    <row r="319" spans="5:28" x14ac:dyDescent="0.25">
      <c r="E319" s="23"/>
      <c r="F319" s="20"/>
      <c r="G319" s="22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21"/>
      <c r="X319" s="21"/>
      <c r="Y319" s="21"/>
      <c r="Z319" s="23"/>
      <c r="AA319" s="21"/>
      <c r="AB319" s="21"/>
    </row>
    <row r="320" spans="5:28" x14ac:dyDescent="0.25">
      <c r="F320" s="20"/>
      <c r="G320" s="22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6:21" x14ac:dyDescent="0.25">
      <c r="F321" s="20"/>
      <c r="G321" s="22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</sheetData>
  <mergeCells count="4">
    <mergeCell ref="AB5:AB8"/>
    <mergeCell ref="J7:U7"/>
    <mergeCell ref="F7:H7"/>
    <mergeCell ref="AA5:AA8"/>
  </mergeCells>
  <phoneticPr fontId="0" type="noConversion"/>
  <pageMargins left="0.15748031496062992" right="0.15748031496062992" top="0.19685039370078741" bottom="0.45" header="0.19685039370078741" footer="0.11811023622047245"/>
  <pageSetup orientation="landscape" horizontalDpi="4294967293" verticalDpi="0" r:id="rId1"/>
  <headerFooter alignWithMargins="0">
    <oddFooter>&amp;L&amp;8KNP 2011 Checklist - Grasses Sedges Rushes&amp;C&amp;8Page &amp;P of &amp;N</oddFooter>
  </headerFooter>
  <rowBreaks count="3" manualBreakCount="3">
    <brk id="180" max="23" man="1"/>
    <brk id="207" max="23" man="1"/>
    <brk id="241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8"/>
  <sheetViews>
    <sheetView zoomScaleNormal="100" workbookViewId="0">
      <pane xSplit="2" ySplit="10" topLeftCell="C50" activePane="bottomRight" state="frozen"/>
      <selection pane="topRight" activeCell="C1" sqref="C1"/>
      <selection pane="bottomLeft" activeCell="A9" sqref="A9"/>
      <selection pane="bottomRight" activeCell="A4" sqref="A4:D5"/>
    </sheetView>
  </sheetViews>
  <sheetFormatPr defaultRowHeight="13.2" x14ac:dyDescent="0.25"/>
  <cols>
    <col min="1" max="1" width="2.33203125" customWidth="1"/>
    <col min="2" max="2" width="0.88671875" customWidth="1"/>
    <col min="3" max="3" width="20.6640625" style="12" customWidth="1"/>
    <col min="4" max="4" width="23.88671875" style="13" customWidth="1"/>
    <col min="5" max="5" width="0.88671875" style="7" customWidth="1"/>
    <col min="6" max="7" width="3" style="7" customWidth="1"/>
    <col min="8" max="8" width="2.6640625" style="7" customWidth="1"/>
    <col min="9" max="9" width="2.88671875" style="7" customWidth="1"/>
    <col min="10" max="10" width="1" style="7" customWidth="1"/>
    <col min="11" max="12" width="2.5546875" style="7" customWidth="1"/>
    <col min="13" max="13" width="2.6640625" style="7" customWidth="1"/>
    <col min="14" max="14" width="2.5546875" style="7" customWidth="1"/>
    <col min="15" max="15" width="0.6640625" style="7" customWidth="1"/>
    <col min="16" max="16" width="17.5546875" style="2" customWidth="1"/>
    <col min="17" max="17" width="14.44140625" style="2" customWidth="1"/>
    <col min="18" max="18" width="1" style="2" customWidth="1"/>
    <col min="19" max="19" width="16.88671875" style="2" customWidth="1"/>
    <col min="20" max="20" width="22.44140625" style="2" bestFit="1" customWidth="1"/>
    <col min="21" max="21" width="37.6640625" style="2" bestFit="1" customWidth="1"/>
    <col min="22" max="22" width="4.109375" style="3" customWidth="1"/>
    <col min="23" max="23" width="5.44140625" style="3" bestFit="1" customWidth="1"/>
    <col min="24" max="25" width="6.33203125" style="2" customWidth="1"/>
    <col min="26" max="26" width="7" style="33" customWidth="1"/>
    <col min="27" max="27" width="4.6640625" style="2" bestFit="1" customWidth="1"/>
  </cols>
  <sheetData>
    <row r="1" spans="1:28" ht="15.6" x14ac:dyDescent="0.25">
      <c r="A1" s="37" t="s">
        <v>279</v>
      </c>
      <c r="B1" s="22"/>
      <c r="C1" s="243"/>
      <c r="D1" s="3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41" t="str">
        <f>'Index - Family Tribe'!E1</f>
        <v>2021 Checklist</v>
      </c>
      <c r="R1" s="18"/>
      <c r="S1" s="18" t="s">
        <v>1108</v>
      </c>
      <c r="T1" s="40"/>
      <c r="U1" s="18"/>
      <c r="V1" s="42"/>
      <c r="W1" s="42"/>
      <c r="X1" s="40"/>
      <c r="Y1" s="40"/>
      <c r="Z1" s="43"/>
      <c r="AA1" s="21"/>
      <c r="AB1" s="21"/>
    </row>
    <row r="2" spans="1:28" x14ac:dyDescent="0.25">
      <c r="A2" s="22"/>
      <c r="B2" s="22" t="s">
        <v>400</v>
      </c>
      <c r="E2" s="18"/>
      <c r="F2" s="18"/>
      <c r="G2" s="21"/>
      <c r="H2" s="21"/>
      <c r="I2" s="21"/>
      <c r="J2" s="18"/>
      <c r="K2" s="18"/>
      <c r="L2" s="18"/>
      <c r="M2" s="18"/>
      <c r="N2" s="18"/>
      <c r="O2" s="18"/>
      <c r="P2" s="21"/>
      <c r="Q2" s="43" t="s">
        <v>1116</v>
      </c>
      <c r="R2" s="21"/>
      <c r="S2" s="21"/>
      <c r="T2" s="21"/>
      <c r="U2" s="21"/>
      <c r="V2" s="23"/>
      <c r="W2" s="23"/>
      <c r="X2" s="21"/>
      <c r="Y2" s="21"/>
      <c r="Z2" s="53"/>
      <c r="AA2" s="21"/>
      <c r="AB2" s="22"/>
    </row>
    <row r="3" spans="1:28" ht="12.75" customHeight="1" x14ac:dyDescent="0.25">
      <c r="A3" s="22"/>
      <c r="B3" s="37"/>
      <c r="C3" s="244"/>
      <c r="D3" s="44"/>
      <c r="E3" s="19"/>
      <c r="F3" s="281" t="s">
        <v>780</v>
      </c>
      <c r="G3" s="281"/>
      <c r="H3" s="281"/>
      <c r="I3" s="281"/>
      <c r="J3" s="19"/>
      <c r="K3" s="281" t="s">
        <v>785</v>
      </c>
      <c r="L3" s="281"/>
      <c r="M3" s="281"/>
      <c r="N3" s="281"/>
      <c r="O3" s="19"/>
      <c r="P3" s="34" t="s">
        <v>799</v>
      </c>
      <c r="Q3" s="21"/>
      <c r="R3" s="21"/>
      <c r="S3" s="21"/>
      <c r="T3" s="21"/>
      <c r="U3" s="21"/>
      <c r="V3" s="23"/>
      <c r="W3" s="23"/>
      <c r="X3" s="21"/>
      <c r="Y3" s="21"/>
      <c r="Z3" s="53"/>
      <c r="AA3" s="21"/>
      <c r="AB3" s="22"/>
    </row>
    <row r="4" spans="1:28" ht="12.75" customHeight="1" x14ac:dyDescent="0.25">
      <c r="A4" s="282" t="s">
        <v>775</v>
      </c>
      <c r="B4" s="282"/>
      <c r="C4" s="282"/>
      <c r="D4" s="282"/>
      <c r="E4" s="17"/>
      <c r="F4" s="281" t="s">
        <v>781</v>
      </c>
      <c r="G4" s="281"/>
      <c r="H4" s="281"/>
      <c r="I4" s="281"/>
      <c r="J4" s="17"/>
      <c r="K4" s="281" t="s">
        <v>790</v>
      </c>
      <c r="L4" s="281"/>
      <c r="M4" s="281"/>
      <c r="N4" s="281"/>
      <c r="O4" s="17"/>
      <c r="P4" s="21" t="s">
        <v>800</v>
      </c>
      <c r="Q4" s="21"/>
      <c r="R4" s="21"/>
      <c r="S4" s="21"/>
      <c r="T4" s="21"/>
      <c r="U4" s="21"/>
      <c r="V4" s="23"/>
      <c r="W4" s="23"/>
      <c r="X4" s="10"/>
      <c r="Y4" s="10"/>
      <c r="AA4" s="21"/>
      <c r="AB4" s="22"/>
    </row>
    <row r="5" spans="1:28" ht="12.75" customHeight="1" x14ac:dyDescent="0.25">
      <c r="A5" s="282"/>
      <c r="B5" s="282"/>
      <c r="C5" s="282"/>
      <c r="D5" s="282"/>
      <c r="E5" s="21"/>
      <c r="F5" s="281" t="s">
        <v>782</v>
      </c>
      <c r="G5" s="281"/>
      <c r="H5" s="281"/>
      <c r="I5" s="281"/>
      <c r="J5" s="18"/>
      <c r="K5" s="281" t="s">
        <v>786</v>
      </c>
      <c r="L5" s="281"/>
      <c r="M5" s="281"/>
      <c r="N5" s="281"/>
      <c r="O5" s="18"/>
      <c r="P5" s="21" t="s">
        <v>801</v>
      </c>
      <c r="R5" s="19"/>
      <c r="S5" s="19"/>
      <c r="T5" s="19"/>
      <c r="U5" s="19"/>
      <c r="V5" s="35"/>
      <c r="W5" s="35"/>
      <c r="Y5" s="241"/>
      <c r="Z5" s="251"/>
      <c r="AA5" s="19"/>
      <c r="AB5" s="22"/>
    </row>
    <row r="6" spans="1:28" x14ac:dyDescent="0.25">
      <c r="E6" s="18"/>
      <c r="F6" s="281" t="s">
        <v>783</v>
      </c>
      <c r="G6" s="281"/>
      <c r="H6" s="281"/>
      <c r="I6" s="281"/>
      <c r="J6" s="18"/>
      <c r="K6" s="281" t="s">
        <v>787</v>
      </c>
      <c r="L6" s="281"/>
      <c r="M6" s="281"/>
      <c r="N6" s="281"/>
      <c r="O6" s="18"/>
      <c r="P6" s="21" t="s">
        <v>834</v>
      </c>
      <c r="Q6" s="19"/>
      <c r="R6" s="19"/>
      <c r="S6" s="19"/>
      <c r="T6" s="19"/>
      <c r="U6" s="19"/>
      <c r="V6" s="35"/>
      <c r="W6" s="35"/>
      <c r="X6" s="251"/>
      <c r="Y6" s="241"/>
      <c r="Z6" s="251"/>
      <c r="AA6" s="19"/>
      <c r="AB6" s="22"/>
    </row>
    <row r="7" spans="1:28" x14ac:dyDescent="0.25">
      <c r="D7" s="32"/>
      <c r="E7" s="18"/>
      <c r="F7" s="50"/>
      <c r="G7" s="50"/>
      <c r="H7" s="50"/>
      <c r="I7" s="50"/>
      <c r="J7" s="18"/>
      <c r="K7" s="18"/>
      <c r="L7" s="18"/>
      <c r="M7" s="18"/>
      <c r="N7" s="18"/>
      <c r="O7" s="18"/>
      <c r="P7" s="21" t="s">
        <v>836</v>
      </c>
      <c r="Q7" s="19"/>
      <c r="R7" s="19"/>
      <c r="S7" s="19"/>
      <c r="T7" s="19"/>
      <c r="U7" s="19"/>
      <c r="V7" s="35"/>
      <c r="W7" s="35"/>
      <c r="X7" s="251"/>
      <c r="Y7" s="241"/>
      <c r="Z7" s="251"/>
      <c r="AA7" s="19"/>
      <c r="AB7" s="22"/>
    </row>
    <row r="8" spans="1:28" x14ac:dyDescent="0.25">
      <c r="D8" s="32"/>
      <c r="E8" s="18"/>
      <c r="F8" s="50"/>
      <c r="G8" s="50"/>
      <c r="H8" s="50"/>
      <c r="I8" s="50"/>
      <c r="J8" s="18"/>
      <c r="K8" s="18"/>
      <c r="L8" s="18"/>
      <c r="M8" s="18"/>
      <c r="N8" s="18"/>
      <c r="O8" s="18"/>
      <c r="P8" s="21" t="s">
        <v>1121</v>
      </c>
      <c r="Q8" s="19"/>
      <c r="R8" s="19"/>
      <c r="S8" s="19"/>
      <c r="T8" s="19"/>
      <c r="U8" s="19"/>
      <c r="V8" s="35"/>
      <c r="W8" s="35"/>
      <c r="X8" s="251"/>
      <c r="Y8" s="241"/>
      <c r="Z8" s="251"/>
      <c r="AA8" s="19"/>
      <c r="AB8" s="22"/>
    </row>
    <row r="9" spans="1:28" x14ac:dyDescent="0.25">
      <c r="A9" s="22"/>
      <c r="B9" s="22"/>
      <c r="D9" s="32"/>
      <c r="E9" s="45"/>
      <c r="F9" s="274" t="s">
        <v>842</v>
      </c>
      <c r="G9" s="274"/>
      <c r="H9" s="274"/>
      <c r="I9" s="274"/>
      <c r="J9" s="45"/>
      <c r="K9" s="274" t="s">
        <v>784</v>
      </c>
      <c r="L9" s="274"/>
      <c r="M9" s="274"/>
      <c r="N9" s="274"/>
      <c r="O9" s="45"/>
      <c r="P9" s="21"/>
      <c r="Q9" s="21"/>
      <c r="R9" s="21"/>
      <c r="S9" s="21"/>
      <c r="T9" s="19"/>
      <c r="U9" s="21"/>
      <c r="V9" s="35"/>
      <c r="W9" s="35"/>
      <c r="X9" s="251"/>
      <c r="Z9" s="251"/>
      <c r="AA9" s="19"/>
      <c r="AB9" s="22"/>
    </row>
    <row r="10" spans="1:28" ht="21" x14ac:dyDescent="0.25">
      <c r="A10" s="46" t="s">
        <v>253</v>
      </c>
      <c r="B10" s="22"/>
      <c r="C10" s="30" t="s">
        <v>108</v>
      </c>
      <c r="D10" s="36" t="s">
        <v>109</v>
      </c>
      <c r="E10" s="22"/>
      <c r="F10" s="48" t="s">
        <v>776</v>
      </c>
      <c r="G10" s="48" t="s">
        <v>777</v>
      </c>
      <c r="H10" s="48" t="s">
        <v>778</v>
      </c>
      <c r="I10" s="48" t="s">
        <v>779</v>
      </c>
      <c r="J10" s="22"/>
      <c r="K10" s="48" t="s">
        <v>282</v>
      </c>
      <c r="L10" s="48" t="s">
        <v>265</v>
      </c>
      <c r="M10" s="48" t="s">
        <v>788</v>
      </c>
      <c r="N10" s="48" t="s">
        <v>789</v>
      </c>
      <c r="O10" s="22"/>
      <c r="P10" s="46" t="s">
        <v>267</v>
      </c>
      <c r="Q10" s="46" t="s">
        <v>397</v>
      </c>
      <c r="R10" s="50"/>
      <c r="S10" s="46" t="s">
        <v>110</v>
      </c>
      <c r="T10" s="30" t="s">
        <v>1122</v>
      </c>
      <c r="U10" s="46" t="s">
        <v>1080</v>
      </c>
      <c r="V10" s="50" t="s">
        <v>1078</v>
      </c>
      <c r="W10" s="50" t="s">
        <v>1076</v>
      </c>
      <c r="X10" s="251" t="s">
        <v>791</v>
      </c>
      <c r="Y10" s="241" t="s">
        <v>1016</v>
      </c>
      <c r="Z10" s="251" t="s">
        <v>1098</v>
      </c>
      <c r="AA10" s="19"/>
      <c r="AB10" s="22"/>
    </row>
    <row r="11" spans="1:28" ht="6" customHeight="1" x14ac:dyDescent="0.25">
      <c r="A11" s="19"/>
      <c r="B11" s="22"/>
      <c r="C11" s="14"/>
      <c r="D11" s="32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9"/>
      <c r="Q11" s="19"/>
      <c r="R11" s="19"/>
      <c r="S11" s="19"/>
      <c r="T11" s="19"/>
      <c r="U11" s="19"/>
      <c r="V11" s="35"/>
      <c r="W11" s="35"/>
      <c r="X11" s="21"/>
      <c r="Y11" s="21"/>
      <c r="Z11" s="53">
        <v>0</v>
      </c>
      <c r="AA11" s="19"/>
      <c r="AB11" s="22"/>
    </row>
    <row r="12" spans="1:28" x14ac:dyDescent="0.25">
      <c r="A12" s="46"/>
      <c r="B12" s="22"/>
      <c r="C12" s="242" t="s">
        <v>1350</v>
      </c>
      <c r="D12" s="26" t="s">
        <v>1349</v>
      </c>
      <c r="E12" s="22"/>
      <c r="F12" s="173"/>
      <c r="G12" s="173"/>
      <c r="H12" s="173"/>
      <c r="I12" s="173"/>
      <c r="J12" s="22"/>
      <c r="K12" s="165"/>
      <c r="L12" s="165"/>
      <c r="M12" s="165"/>
      <c r="N12" s="165"/>
      <c r="O12" s="22"/>
      <c r="P12" s="29"/>
      <c r="Q12" s="29"/>
      <c r="R12" s="22"/>
      <c r="S12" s="57" t="s">
        <v>1018</v>
      </c>
      <c r="T12" s="29" t="str">
        <f>VLOOKUP($S12,'Mushroom Index'!$A$3:$I$35,5)</f>
        <v>Agarics</v>
      </c>
      <c r="U12" s="57" t="str">
        <f>CONCATENATE(VLOOKUP(S12,'Mushroom Index'!$A$3:$I$35,2), " ", VLOOKUP(S12,'Mushroom Index'!$A$3:$I$35,3), " ", VLOOKUP(S12,'Mushroom Index'!$A$3:$I$35,4))</f>
        <v>Basidiomycotina Hymenomycetes Agaricales</v>
      </c>
      <c r="V12" s="65">
        <f>VLOOKUP($S12,'Mushroom Index'!$A$3:$I$35,6)</f>
        <v>1</v>
      </c>
      <c r="W12" s="65">
        <f>VLOOKUP($S12,'Mushroom Index'!$A$3:$I$35,7)</f>
        <v>1</v>
      </c>
      <c r="X12" s="65">
        <f>VLOOKUP($S12,'Mushroom Index'!$A$3:$I$35,8)</f>
        <v>1</v>
      </c>
      <c r="Y12" s="65">
        <f>VLOOKUP($S12,'Mushroom Index'!$A$3:$I$35,9)</f>
        <v>1</v>
      </c>
      <c r="Z12" s="103">
        <f>Z11+1</f>
        <v>1</v>
      </c>
      <c r="AA12" s="19"/>
      <c r="AB12" s="22"/>
    </row>
    <row r="13" spans="1:28" ht="20.399999999999999" x14ac:dyDescent="0.25">
      <c r="A13" s="46"/>
      <c r="B13" s="22"/>
      <c r="C13" s="242" t="s">
        <v>1352</v>
      </c>
      <c r="D13" s="26" t="s">
        <v>1351</v>
      </c>
      <c r="E13" s="22"/>
      <c r="F13" s="173"/>
      <c r="G13" s="173"/>
      <c r="H13" s="173"/>
      <c r="I13" s="173"/>
      <c r="J13" s="22"/>
      <c r="K13" s="165"/>
      <c r="L13" s="165"/>
      <c r="M13" s="165"/>
      <c r="N13" s="165"/>
      <c r="O13" s="22"/>
      <c r="P13" s="29"/>
      <c r="Q13" s="29"/>
      <c r="R13" s="22"/>
      <c r="S13" s="57" t="s">
        <v>1018</v>
      </c>
      <c r="T13" s="29" t="str">
        <f>VLOOKUP($S13,'Mushroom Index'!$A$3:$I$35,5)</f>
        <v>Agarics</v>
      </c>
      <c r="U13" s="57" t="str">
        <f>CONCATENATE(VLOOKUP(S13,'Mushroom Index'!$A$3:$I$35,2), " ", VLOOKUP(S13,'Mushroom Index'!$A$3:$I$35,3), " ", VLOOKUP(S13,'Mushroom Index'!$A$3:$I$35,4))</f>
        <v>Basidiomycotina Hymenomycetes Agaricales</v>
      </c>
      <c r="V13" s="65">
        <f>VLOOKUP($S13,'Mushroom Index'!$A$3:$I$35,6)</f>
        <v>1</v>
      </c>
      <c r="W13" s="65">
        <f>VLOOKUP($S13,'Mushroom Index'!$A$3:$I$35,7)</f>
        <v>1</v>
      </c>
      <c r="X13" s="65">
        <f>VLOOKUP($S13,'Mushroom Index'!$A$3:$I$35,8)</f>
        <v>1</v>
      </c>
      <c r="Y13" s="65">
        <f>VLOOKUP($S13,'Mushroom Index'!$A$3:$I$35,9)</f>
        <v>1</v>
      </c>
      <c r="Z13" s="103">
        <f t="shared" ref="Z13:Z76" si="0">Z12+1</f>
        <v>2</v>
      </c>
      <c r="AA13" s="19"/>
      <c r="AB13" s="22"/>
    </row>
    <row r="14" spans="1:28" x14ac:dyDescent="0.25">
      <c r="A14" s="46"/>
      <c r="B14" s="22"/>
      <c r="C14" s="242" t="s">
        <v>1354</v>
      </c>
      <c r="D14" s="26" t="s">
        <v>1353</v>
      </c>
      <c r="E14" s="22"/>
      <c r="F14" s="173"/>
      <c r="G14" s="173"/>
      <c r="H14" s="173"/>
      <c r="I14" s="173"/>
      <c r="J14" s="22"/>
      <c r="K14" s="165"/>
      <c r="L14" s="165"/>
      <c r="M14" s="165"/>
      <c r="N14" s="165"/>
      <c r="O14" s="22"/>
      <c r="P14" s="29"/>
      <c r="Q14" s="29"/>
      <c r="R14" s="22"/>
      <c r="S14" s="57" t="s">
        <v>1018</v>
      </c>
      <c r="T14" s="29" t="str">
        <f>VLOOKUP($S14,'Mushroom Index'!$A$3:$I$35,5)</f>
        <v>Agarics</v>
      </c>
      <c r="U14" s="57" t="str">
        <f>CONCATENATE(VLOOKUP(S14,'Mushroom Index'!$A$3:$I$35,2), " ", VLOOKUP(S14,'Mushroom Index'!$A$3:$I$35,3), " ", VLOOKUP(S14,'Mushroom Index'!$A$3:$I$35,4))</f>
        <v>Basidiomycotina Hymenomycetes Agaricales</v>
      </c>
      <c r="V14" s="65">
        <f>VLOOKUP($S14,'Mushroom Index'!$A$3:$I$35,6)</f>
        <v>1</v>
      </c>
      <c r="W14" s="65">
        <f>VLOOKUP($S14,'Mushroom Index'!$A$3:$I$35,7)</f>
        <v>1</v>
      </c>
      <c r="X14" s="65">
        <f>VLOOKUP($S14,'Mushroom Index'!$A$3:$I$35,8)</f>
        <v>1</v>
      </c>
      <c r="Y14" s="65">
        <f>VLOOKUP($S14,'Mushroom Index'!$A$3:$I$35,9)</f>
        <v>1</v>
      </c>
      <c r="Z14" s="103">
        <f t="shared" si="0"/>
        <v>3</v>
      </c>
      <c r="AA14" s="19"/>
      <c r="AB14" s="22"/>
    </row>
    <row r="15" spans="1:28" x14ac:dyDescent="0.25">
      <c r="A15" s="46"/>
      <c r="B15" s="22"/>
      <c r="C15" s="242" t="s">
        <v>1356</v>
      </c>
      <c r="D15" s="26" t="s">
        <v>1355</v>
      </c>
      <c r="E15" s="22"/>
      <c r="F15" s="173"/>
      <c r="G15" s="173"/>
      <c r="H15" s="173"/>
      <c r="I15" s="173"/>
      <c r="J15" s="22"/>
      <c r="K15" s="165"/>
      <c r="L15" s="165"/>
      <c r="M15" s="165"/>
      <c r="N15" s="165"/>
      <c r="O15" s="22"/>
      <c r="P15" s="29"/>
      <c r="Q15" s="29"/>
      <c r="R15" s="22"/>
      <c r="S15" s="57" t="s">
        <v>1018</v>
      </c>
      <c r="T15" s="29" t="str">
        <f>VLOOKUP($S15,'Mushroom Index'!$A$3:$I$35,5)</f>
        <v>Agarics</v>
      </c>
      <c r="U15" s="57" t="str">
        <f>CONCATENATE(VLOOKUP(S15,'Mushroom Index'!$A$3:$I$35,2), " ", VLOOKUP(S15,'Mushroom Index'!$A$3:$I$35,3), " ", VLOOKUP(S15,'Mushroom Index'!$A$3:$I$35,4))</f>
        <v>Basidiomycotina Hymenomycetes Agaricales</v>
      </c>
      <c r="V15" s="65">
        <f>VLOOKUP($S15,'Mushroom Index'!$A$3:$I$35,6)</f>
        <v>1</v>
      </c>
      <c r="W15" s="65">
        <f>VLOOKUP($S15,'Mushroom Index'!$A$3:$I$35,7)</f>
        <v>1</v>
      </c>
      <c r="X15" s="65">
        <f>VLOOKUP($S15,'Mushroom Index'!$A$3:$I$35,8)</f>
        <v>1</v>
      </c>
      <c r="Y15" s="65">
        <f>VLOOKUP($S15,'Mushroom Index'!$A$3:$I$35,9)</f>
        <v>1</v>
      </c>
      <c r="Z15" s="103">
        <f t="shared" si="0"/>
        <v>4</v>
      </c>
      <c r="AA15" s="19"/>
      <c r="AB15" s="22"/>
    </row>
    <row r="16" spans="1:28" ht="20.399999999999999" x14ac:dyDescent="0.25">
      <c r="A16" s="46"/>
      <c r="B16" s="22"/>
      <c r="C16" s="242" t="s">
        <v>1358</v>
      </c>
      <c r="D16" s="26" t="s">
        <v>1357</v>
      </c>
      <c r="E16" s="22"/>
      <c r="F16" s="173"/>
      <c r="G16" s="173"/>
      <c r="H16" s="173"/>
      <c r="I16" s="173"/>
      <c r="J16" s="22"/>
      <c r="K16" s="165"/>
      <c r="L16" s="165"/>
      <c r="M16" s="165"/>
      <c r="N16" s="165"/>
      <c r="O16" s="22"/>
      <c r="P16" s="29"/>
      <c r="Q16" s="29"/>
      <c r="R16" s="22"/>
      <c r="S16" s="57" t="s">
        <v>1018</v>
      </c>
      <c r="T16" s="29" t="str">
        <f>VLOOKUP($S16,'Mushroom Index'!$A$3:$I$35,5)</f>
        <v>Agarics</v>
      </c>
      <c r="U16" s="57" t="str">
        <f>CONCATENATE(VLOOKUP(S16,'Mushroom Index'!$A$3:$I$35,2), " ", VLOOKUP(S16,'Mushroom Index'!$A$3:$I$35,3), " ", VLOOKUP(S16,'Mushroom Index'!$A$3:$I$35,4))</f>
        <v>Basidiomycotina Hymenomycetes Agaricales</v>
      </c>
      <c r="V16" s="65">
        <f>VLOOKUP($S16,'Mushroom Index'!$A$3:$I$35,6)</f>
        <v>1</v>
      </c>
      <c r="W16" s="65">
        <f>VLOOKUP($S16,'Mushroom Index'!$A$3:$I$35,7)</f>
        <v>1</v>
      </c>
      <c r="X16" s="65">
        <f>VLOOKUP($S16,'Mushroom Index'!$A$3:$I$35,8)</f>
        <v>1</v>
      </c>
      <c r="Y16" s="65">
        <f>VLOOKUP($S16,'Mushroom Index'!$A$3:$I$35,9)</f>
        <v>1</v>
      </c>
      <c r="Z16" s="103">
        <f t="shared" si="0"/>
        <v>5</v>
      </c>
      <c r="AA16" s="19"/>
      <c r="AB16" s="22"/>
    </row>
    <row r="17" spans="1:28" x14ac:dyDescent="0.25">
      <c r="A17" s="46"/>
      <c r="B17" s="22"/>
      <c r="C17" s="242" t="s">
        <v>1376</v>
      </c>
      <c r="D17" s="26" t="s">
        <v>810</v>
      </c>
      <c r="E17" s="22"/>
      <c r="F17" s="173"/>
      <c r="G17" s="173" t="s">
        <v>777</v>
      </c>
      <c r="H17" s="173"/>
      <c r="I17" s="173"/>
      <c r="J17" s="22"/>
      <c r="K17" s="165"/>
      <c r="L17" s="165"/>
      <c r="M17" s="165" t="s">
        <v>788</v>
      </c>
      <c r="N17" s="165"/>
      <c r="O17" s="22"/>
      <c r="P17" s="29" t="s">
        <v>796</v>
      </c>
      <c r="Q17" s="29"/>
      <c r="R17" s="22"/>
      <c r="S17" s="57" t="s">
        <v>1018</v>
      </c>
      <c r="T17" s="29" t="str">
        <f>VLOOKUP($S17,'Mushroom Index'!$A$3:$I$35,5)</f>
        <v>Agarics</v>
      </c>
      <c r="U17" s="57" t="str">
        <f>CONCATENATE(VLOOKUP(S17,'Mushroom Index'!$A$3:$I$35,2), " ", VLOOKUP(S17,'Mushroom Index'!$A$3:$I$35,3), " ", VLOOKUP(S17,'Mushroom Index'!$A$3:$I$35,4))</f>
        <v>Basidiomycotina Hymenomycetes Agaricales</v>
      </c>
      <c r="V17" s="65">
        <f>VLOOKUP($S17,'Mushroom Index'!$A$3:$I$35,6)</f>
        <v>1</v>
      </c>
      <c r="W17" s="65">
        <f>VLOOKUP($S17,'Mushroom Index'!$A$3:$I$35,7)</f>
        <v>1</v>
      </c>
      <c r="X17" s="65">
        <f>VLOOKUP($S17,'Mushroom Index'!$A$3:$I$35,8)</f>
        <v>1</v>
      </c>
      <c r="Y17" s="65">
        <f>VLOOKUP($S17,'Mushroom Index'!$A$3:$I$35,9)</f>
        <v>1</v>
      </c>
      <c r="Z17" s="103">
        <f t="shared" si="0"/>
        <v>6</v>
      </c>
      <c r="AA17" s="19"/>
      <c r="AB17" s="22"/>
    </row>
    <row r="18" spans="1:28" x14ac:dyDescent="0.25">
      <c r="A18" s="46"/>
      <c r="B18" s="22"/>
      <c r="C18" s="242" t="s">
        <v>1372</v>
      </c>
      <c r="D18" s="26" t="s">
        <v>1373</v>
      </c>
      <c r="E18" s="22"/>
      <c r="F18" s="173"/>
      <c r="G18" s="173"/>
      <c r="H18" s="173"/>
      <c r="I18" s="173"/>
      <c r="J18" s="22"/>
      <c r="K18" s="165"/>
      <c r="L18" s="165"/>
      <c r="M18" s="165"/>
      <c r="N18" s="165"/>
      <c r="O18" s="22"/>
      <c r="P18" s="29"/>
      <c r="Q18" s="29"/>
      <c r="R18" s="22"/>
      <c r="S18" s="57" t="s">
        <v>1018</v>
      </c>
      <c r="T18" s="29" t="str">
        <f>VLOOKUP($S18,'Mushroom Index'!$A$3:$I$35,5)</f>
        <v>Agarics</v>
      </c>
      <c r="U18" s="57" t="str">
        <f>CONCATENATE(VLOOKUP(S18,'Mushroom Index'!$A$3:$I$35,2), " ", VLOOKUP(S18,'Mushroom Index'!$A$3:$I$35,3), " ", VLOOKUP(S18,'Mushroom Index'!$A$3:$I$35,4))</f>
        <v>Basidiomycotina Hymenomycetes Agaricales</v>
      </c>
      <c r="V18" s="65">
        <f>VLOOKUP($S18,'Mushroom Index'!$A$3:$I$35,6)</f>
        <v>1</v>
      </c>
      <c r="W18" s="65">
        <f>VLOOKUP($S18,'Mushroom Index'!$A$3:$I$35,7)</f>
        <v>1</v>
      </c>
      <c r="X18" s="65">
        <f>VLOOKUP($S18,'Mushroom Index'!$A$3:$I$35,8)</f>
        <v>1</v>
      </c>
      <c r="Y18" s="65">
        <f>VLOOKUP($S18,'Mushroom Index'!$A$3:$I$35,9)</f>
        <v>1</v>
      </c>
      <c r="Z18" s="103">
        <f t="shared" si="0"/>
        <v>7</v>
      </c>
      <c r="AA18" s="19"/>
      <c r="AB18" s="22"/>
    </row>
    <row r="19" spans="1:28" x14ac:dyDescent="0.25">
      <c r="A19" s="46"/>
      <c r="B19" s="22"/>
      <c r="C19" s="242" t="s">
        <v>1374</v>
      </c>
      <c r="D19" s="26" t="s">
        <v>1375</v>
      </c>
      <c r="E19" s="22"/>
      <c r="F19" s="173"/>
      <c r="G19" s="173"/>
      <c r="H19" s="173"/>
      <c r="I19" s="173"/>
      <c r="J19" s="22"/>
      <c r="K19" s="165"/>
      <c r="L19" s="165"/>
      <c r="M19" s="165"/>
      <c r="N19" s="165"/>
      <c r="O19" s="22"/>
      <c r="P19" s="29"/>
      <c r="Q19" s="29"/>
      <c r="R19" s="22"/>
      <c r="S19" s="57" t="s">
        <v>1018</v>
      </c>
      <c r="T19" s="29" t="str">
        <f>VLOOKUP($S19,'Mushroom Index'!$A$3:$I$35,5)</f>
        <v>Agarics</v>
      </c>
      <c r="U19" s="57" t="str">
        <f>CONCATENATE(VLOOKUP(S19,'Mushroom Index'!$A$3:$I$35,2), " ", VLOOKUP(S19,'Mushroom Index'!$A$3:$I$35,3), " ", VLOOKUP(S19,'Mushroom Index'!$A$3:$I$35,4))</f>
        <v>Basidiomycotina Hymenomycetes Agaricales</v>
      </c>
      <c r="V19" s="65">
        <f>VLOOKUP($S19,'Mushroom Index'!$A$3:$I$35,6)</f>
        <v>1</v>
      </c>
      <c r="W19" s="65">
        <f>VLOOKUP($S19,'Mushroom Index'!$A$3:$I$35,7)</f>
        <v>1</v>
      </c>
      <c r="X19" s="65">
        <f>VLOOKUP($S19,'Mushroom Index'!$A$3:$I$35,8)</f>
        <v>1</v>
      </c>
      <c r="Y19" s="65">
        <f>VLOOKUP($S19,'Mushroom Index'!$A$3:$I$35,9)</f>
        <v>1</v>
      </c>
      <c r="Z19" s="103">
        <f t="shared" si="0"/>
        <v>8</v>
      </c>
      <c r="AA19" s="19"/>
      <c r="AB19" s="22"/>
    </row>
    <row r="20" spans="1:28" x14ac:dyDescent="0.25">
      <c r="A20" s="46"/>
      <c r="B20" s="22"/>
      <c r="C20" s="242" t="s">
        <v>812</v>
      </c>
      <c r="D20" s="26" t="s">
        <v>811</v>
      </c>
      <c r="E20" s="22"/>
      <c r="F20" s="173"/>
      <c r="G20" s="173" t="s">
        <v>777</v>
      </c>
      <c r="H20" s="173"/>
      <c r="I20" s="173"/>
      <c r="J20" s="22"/>
      <c r="K20" s="165"/>
      <c r="L20" s="165"/>
      <c r="M20" s="165" t="s">
        <v>788</v>
      </c>
      <c r="N20" s="165"/>
      <c r="O20" s="22"/>
      <c r="P20" s="29" t="s">
        <v>796</v>
      </c>
      <c r="Q20" s="29"/>
      <c r="R20" s="22"/>
      <c r="S20" s="57" t="s">
        <v>1018</v>
      </c>
      <c r="T20" s="29" t="str">
        <f>VLOOKUP($S20,'Mushroom Index'!$A$3:$I$35,5)</f>
        <v>Agarics</v>
      </c>
      <c r="U20" s="57" t="str">
        <f>CONCATENATE(VLOOKUP(S20,'Mushroom Index'!$A$3:$I$35,2), " ", VLOOKUP(S20,'Mushroom Index'!$A$3:$I$35,3), " ", VLOOKUP(S20,'Mushroom Index'!$A$3:$I$35,4))</f>
        <v>Basidiomycotina Hymenomycetes Agaricales</v>
      </c>
      <c r="V20" s="65">
        <f>VLOOKUP($S20,'Mushroom Index'!$A$3:$I$35,6)</f>
        <v>1</v>
      </c>
      <c r="W20" s="65">
        <f>VLOOKUP($S20,'Mushroom Index'!$A$3:$I$35,7)</f>
        <v>1</v>
      </c>
      <c r="X20" s="65">
        <f>VLOOKUP($S20,'Mushroom Index'!$A$3:$I$35,8)</f>
        <v>1</v>
      </c>
      <c r="Y20" s="65">
        <f>VLOOKUP($S20,'Mushroom Index'!$A$3:$I$35,9)</f>
        <v>1</v>
      </c>
      <c r="Z20" s="103">
        <f t="shared" si="0"/>
        <v>9</v>
      </c>
      <c r="AA20" s="19"/>
      <c r="AB20" s="22"/>
    </row>
    <row r="21" spans="1:28" x14ac:dyDescent="0.25">
      <c r="A21" s="46"/>
      <c r="B21" s="22"/>
      <c r="C21" s="242" t="s">
        <v>1370</v>
      </c>
      <c r="D21" s="26" t="s">
        <v>1371</v>
      </c>
      <c r="E21" s="22"/>
      <c r="F21" s="173"/>
      <c r="G21" s="173"/>
      <c r="H21" s="173"/>
      <c r="I21" s="173"/>
      <c r="J21" s="22"/>
      <c r="K21" s="165"/>
      <c r="L21" s="165"/>
      <c r="M21" s="165"/>
      <c r="N21" s="165"/>
      <c r="O21" s="22"/>
      <c r="P21" s="29"/>
      <c r="Q21" s="29"/>
      <c r="R21" s="22"/>
      <c r="S21" s="57" t="s">
        <v>1018</v>
      </c>
      <c r="T21" s="29" t="str">
        <f>VLOOKUP($S21,'Mushroom Index'!$A$3:$I$35,5)</f>
        <v>Agarics</v>
      </c>
      <c r="U21" s="57" t="str">
        <f>CONCATENATE(VLOOKUP(S21,'Mushroom Index'!$A$3:$I$35,2), " ", VLOOKUP(S21,'Mushroom Index'!$A$3:$I$35,3), " ", VLOOKUP(S21,'Mushroom Index'!$A$3:$I$35,4))</f>
        <v>Basidiomycotina Hymenomycetes Agaricales</v>
      </c>
      <c r="V21" s="65">
        <f>VLOOKUP($S21,'Mushroom Index'!$A$3:$I$35,6)</f>
        <v>1</v>
      </c>
      <c r="W21" s="65">
        <f>VLOOKUP($S21,'Mushroom Index'!$A$3:$I$35,7)</f>
        <v>1</v>
      </c>
      <c r="X21" s="65">
        <f>VLOOKUP($S21,'Mushroom Index'!$A$3:$I$35,8)</f>
        <v>1</v>
      </c>
      <c r="Y21" s="65">
        <f>VLOOKUP($S21,'Mushroom Index'!$A$3:$I$35,9)</f>
        <v>1</v>
      </c>
      <c r="Z21" s="103">
        <f t="shared" si="0"/>
        <v>10</v>
      </c>
      <c r="AA21" s="19"/>
      <c r="AB21" s="22"/>
    </row>
    <row r="22" spans="1:28" x14ac:dyDescent="0.25">
      <c r="A22" s="46"/>
      <c r="B22" s="22"/>
      <c r="C22" s="247" t="s">
        <v>1334</v>
      </c>
      <c r="D22" s="26" t="s">
        <v>1333</v>
      </c>
      <c r="E22" s="22"/>
      <c r="F22" s="173"/>
      <c r="G22" s="173"/>
      <c r="H22" s="173"/>
      <c r="I22" s="173"/>
      <c r="J22" s="22"/>
      <c r="K22" s="165"/>
      <c r="L22" s="165"/>
      <c r="M22" s="165"/>
      <c r="N22" s="165"/>
      <c r="O22" s="22"/>
      <c r="P22" s="29"/>
      <c r="Q22" s="29"/>
      <c r="R22" s="22"/>
      <c r="S22" s="57" t="s">
        <v>1079</v>
      </c>
      <c r="T22" s="29" t="str">
        <f>VLOOKUP($S22,'Mushroom Index'!$A$3:$I$35,5)</f>
        <v>Agarics</v>
      </c>
      <c r="U22" s="57" t="str">
        <f>CONCATENATE(VLOOKUP(S22,'Mushroom Index'!$A$3:$I$35,2), " ", VLOOKUP(S22,'Mushroom Index'!$A$3:$I$35,3), " ", VLOOKUP(S22,'Mushroom Index'!$A$3:$I$35,4))</f>
        <v>Basidiomycotina Hymenomycetes Agaricales</v>
      </c>
      <c r="V22" s="65">
        <f>VLOOKUP($S22,'Mushroom Index'!$A$3:$I$35,6)</f>
        <v>1</v>
      </c>
      <c r="W22" s="65">
        <f>VLOOKUP($S22,'Mushroom Index'!$A$3:$I$35,7)</f>
        <v>1</v>
      </c>
      <c r="X22" s="65">
        <f>VLOOKUP($S22,'Mushroom Index'!$A$3:$I$35,8)</f>
        <v>1</v>
      </c>
      <c r="Y22" s="65">
        <f>VLOOKUP($S22,'Mushroom Index'!$A$3:$I$35,9)</f>
        <v>2</v>
      </c>
      <c r="Z22" s="103">
        <f t="shared" si="0"/>
        <v>11</v>
      </c>
      <c r="AA22" s="19"/>
      <c r="AB22" s="22"/>
    </row>
    <row r="23" spans="1:28" ht="20.399999999999999" x14ac:dyDescent="0.25">
      <c r="A23" s="46"/>
      <c r="B23" s="22"/>
      <c r="C23" s="242" t="s">
        <v>1115</v>
      </c>
      <c r="D23" s="26" t="s">
        <v>1345</v>
      </c>
      <c r="E23" s="22"/>
      <c r="F23" s="173"/>
      <c r="G23" s="173"/>
      <c r="H23" s="173"/>
      <c r="I23" s="173"/>
      <c r="J23" s="22"/>
      <c r="K23" s="165"/>
      <c r="L23" s="165"/>
      <c r="M23" s="165"/>
      <c r="N23" s="165"/>
      <c r="O23" s="22"/>
      <c r="P23" s="29"/>
      <c r="Q23" s="29"/>
      <c r="R23" s="22"/>
      <c r="S23" s="57" t="s">
        <v>1019</v>
      </c>
      <c r="T23" s="29" t="str">
        <f>VLOOKUP($S23,'Mushroom Index'!$A$3:$I$35,5)</f>
        <v>Agarics</v>
      </c>
      <c r="U23" s="57" t="str">
        <f>CONCATENATE(VLOOKUP(S23,'Mushroom Index'!$A$3:$I$35,2), " ", VLOOKUP(S23,'Mushroom Index'!$A$3:$I$35,3), " ", VLOOKUP(S23,'Mushroom Index'!$A$3:$I$35,4))</f>
        <v>Basidiomycotina Hymenomycetes Agaricales</v>
      </c>
      <c r="V23" s="65">
        <f>VLOOKUP($S23,'Mushroom Index'!$A$3:$I$35,6)</f>
        <v>1</v>
      </c>
      <c r="W23" s="65">
        <f>VLOOKUP($S23,'Mushroom Index'!$A$3:$I$35,7)</f>
        <v>1</v>
      </c>
      <c r="X23" s="65">
        <f>VLOOKUP($S23,'Mushroom Index'!$A$3:$I$35,8)</f>
        <v>1</v>
      </c>
      <c r="Y23" s="65">
        <f>VLOOKUP($S23,'Mushroom Index'!$A$3:$I$35,9)</f>
        <v>2</v>
      </c>
      <c r="Z23" s="103">
        <f t="shared" si="0"/>
        <v>12</v>
      </c>
      <c r="AA23" s="19"/>
      <c r="AB23" s="22"/>
    </row>
    <row r="24" spans="1:28" ht="20.399999999999999" x14ac:dyDescent="0.25">
      <c r="A24" s="46"/>
      <c r="B24" s="22"/>
      <c r="C24" s="242" t="s">
        <v>1111</v>
      </c>
      <c r="D24" s="26" t="s">
        <v>1342</v>
      </c>
      <c r="E24" s="22"/>
      <c r="F24" s="173"/>
      <c r="G24" s="173"/>
      <c r="H24" s="173"/>
      <c r="I24" s="173"/>
      <c r="J24" s="22"/>
      <c r="K24" s="165"/>
      <c r="L24" s="165"/>
      <c r="M24" s="165"/>
      <c r="N24" s="165"/>
      <c r="O24" s="22"/>
      <c r="P24" s="29"/>
      <c r="Q24" s="29"/>
      <c r="R24" s="22"/>
      <c r="S24" s="57" t="s">
        <v>1019</v>
      </c>
      <c r="T24" s="29" t="str">
        <f>VLOOKUP($S24,'Mushroom Index'!$A$3:$I$35,5)</f>
        <v>Agarics</v>
      </c>
      <c r="U24" s="57" t="str">
        <f>CONCATENATE(VLOOKUP(S24,'Mushroom Index'!$A$3:$I$35,2), " ", VLOOKUP(S24,'Mushroom Index'!$A$3:$I$35,3), " ", VLOOKUP(S24,'Mushroom Index'!$A$3:$I$35,4))</f>
        <v>Basidiomycotina Hymenomycetes Agaricales</v>
      </c>
      <c r="V24" s="65">
        <f>VLOOKUP($S24,'Mushroom Index'!$A$3:$I$35,6)</f>
        <v>1</v>
      </c>
      <c r="W24" s="65">
        <f>VLOOKUP($S24,'Mushroom Index'!$A$3:$I$35,7)</f>
        <v>1</v>
      </c>
      <c r="X24" s="65">
        <f>VLOOKUP($S24,'Mushroom Index'!$A$3:$I$35,8)</f>
        <v>1</v>
      </c>
      <c r="Y24" s="65">
        <f>VLOOKUP($S24,'Mushroom Index'!$A$3:$I$35,9)</f>
        <v>2</v>
      </c>
      <c r="Z24" s="103">
        <f t="shared" si="0"/>
        <v>13</v>
      </c>
      <c r="AA24" s="19"/>
      <c r="AB24" s="22"/>
    </row>
    <row r="25" spans="1:28" x14ac:dyDescent="0.25">
      <c r="A25" s="46"/>
      <c r="B25" s="22"/>
      <c r="C25" s="242" t="s">
        <v>1344</v>
      </c>
      <c r="D25" s="26" t="s">
        <v>1343</v>
      </c>
      <c r="E25" s="22"/>
      <c r="F25" s="173"/>
      <c r="G25" s="173"/>
      <c r="H25" s="173"/>
      <c r="I25" s="173"/>
      <c r="J25" s="22"/>
      <c r="K25" s="165"/>
      <c r="L25" s="165"/>
      <c r="M25" s="165"/>
      <c r="N25" s="165"/>
      <c r="O25" s="22"/>
      <c r="P25" s="29"/>
      <c r="Q25" s="29"/>
      <c r="R25" s="22"/>
      <c r="S25" s="57" t="s">
        <v>1019</v>
      </c>
      <c r="T25" s="29" t="str">
        <f>VLOOKUP($S25,'Mushroom Index'!$A$3:$I$35,5)</f>
        <v>Agarics</v>
      </c>
      <c r="U25" s="57" t="str">
        <f>CONCATENATE(VLOOKUP(S25,'Mushroom Index'!$A$3:$I$35,2), " ", VLOOKUP(S25,'Mushroom Index'!$A$3:$I$35,3), " ", VLOOKUP(S25,'Mushroom Index'!$A$3:$I$35,4))</f>
        <v>Basidiomycotina Hymenomycetes Agaricales</v>
      </c>
      <c r="V25" s="65">
        <f>VLOOKUP($S25,'Mushroom Index'!$A$3:$I$35,6)</f>
        <v>1</v>
      </c>
      <c r="W25" s="65">
        <f>VLOOKUP($S25,'Mushroom Index'!$A$3:$I$35,7)</f>
        <v>1</v>
      </c>
      <c r="X25" s="65">
        <f>VLOOKUP($S25,'Mushroom Index'!$A$3:$I$35,8)</f>
        <v>1</v>
      </c>
      <c r="Y25" s="65">
        <f>VLOOKUP($S25,'Mushroom Index'!$A$3:$I$35,9)</f>
        <v>2</v>
      </c>
      <c r="Z25" s="103">
        <f t="shared" si="0"/>
        <v>14</v>
      </c>
      <c r="AA25" s="19"/>
      <c r="AB25" s="22"/>
    </row>
    <row r="26" spans="1:28" ht="20.399999999999999" x14ac:dyDescent="0.25">
      <c r="A26" s="46"/>
      <c r="B26" s="22"/>
      <c r="C26" s="242" t="s">
        <v>1331</v>
      </c>
      <c r="D26" s="26" t="s">
        <v>1332</v>
      </c>
      <c r="E26" s="22"/>
      <c r="F26" s="173"/>
      <c r="G26" s="173"/>
      <c r="H26" s="173"/>
      <c r="I26" s="173"/>
      <c r="J26" s="22"/>
      <c r="K26" s="165"/>
      <c r="L26" s="165"/>
      <c r="M26" s="165"/>
      <c r="N26" s="165"/>
      <c r="O26" s="22"/>
      <c r="P26" s="29"/>
      <c r="Q26" s="29"/>
      <c r="R26" s="22"/>
      <c r="S26" s="57" t="s">
        <v>1020</v>
      </c>
      <c r="T26" s="29" t="str">
        <f>VLOOKUP($S26,'Mushroom Index'!$A$3:$I$35,5)</f>
        <v>Agarics</v>
      </c>
      <c r="U26" s="57" t="str">
        <f>CONCATENATE(VLOOKUP(S26,'Mushroom Index'!$A$3:$I$35,2), " ", VLOOKUP(S26,'Mushroom Index'!$A$3:$I$35,3), " ", VLOOKUP(S26,'Mushroom Index'!$A$3:$I$35,4))</f>
        <v>Basidiomycotina Hymenomycetes Agaricales</v>
      </c>
      <c r="V26" s="65">
        <f>VLOOKUP($S26,'Mushroom Index'!$A$3:$I$35,6)</f>
        <v>1</v>
      </c>
      <c r="W26" s="65">
        <f>VLOOKUP($S26,'Mushroom Index'!$A$3:$I$35,7)</f>
        <v>1</v>
      </c>
      <c r="X26" s="65">
        <f>VLOOKUP($S26,'Mushroom Index'!$A$3:$I$35,8)</f>
        <v>1</v>
      </c>
      <c r="Y26" s="65">
        <f>VLOOKUP($S26,'Mushroom Index'!$A$3:$I$35,9)</f>
        <v>3</v>
      </c>
      <c r="Z26" s="103">
        <f t="shared" si="0"/>
        <v>15</v>
      </c>
      <c r="AA26" s="19"/>
      <c r="AB26" s="22"/>
    </row>
    <row r="27" spans="1:28" x14ac:dyDescent="0.25">
      <c r="A27" s="46"/>
      <c r="B27" s="22"/>
      <c r="C27" s="242" t="s">
        <v>819</v>
      </c>
      <c r="D27" s="26" t="s">
        <v>820</v>
      </c>
      <c r="E27" s="22"/>
      <c r="F27" s="173"/>
      <c r="G27" s="173"/>
      <c r="H27" s="173" t="s">
        <v>778</v>
      </c>
      <c r="I27" s="173"/>
      <c r="J27" s="22"/>
      <c r="K27" s="165"/>
      <c r="L27" s="165"/>
      <c r="M27" s="165" t="s">
        <v>788</v>
      </c>
      <c r="N27" s="165"/>
      <c r="O27" s="22"/>
      <c r="P27" s="29" t="s">
        <v>796</v>
      </c>
      <c r="Q27" s="29"/>
      <c r="R27" s="22"/>
      <c r="S27" s="57" t="s">
        <v>1020</v>
      </c>
      <c r="T27" s="29" t="str">
        <f>VLOOKUP($S27,'Mushroom Index'!$A$3:$I$35,5)</f>
        <v>Agarics</v>
      </c>
      <c r="U27" s="57" t="str">
        <f>CONCATENATE(VLOOKUP(S27,'Mushroom Index'!$A$3:$I$35,2), " ", VLOOKUP(S27,'Mushroom Index'!$A$3:$I$35,3), " ", VLOOKUP(S27,'Mushroom Index'!$A$3:$I$35,4))</f>
        <v>Basidiomycotina Hymenomycetes Agaricales</v>
      </c>
      <c r="V27" s="65">
        <f>VLOOKUP($S27,'Mushroom Index'!$A$3:$I$35,6)</f>
        <v>1</v>
      </c>
      <c r="W27" s="65">
        <f>VLOOKUP($S27,'Mushroom Index'!$A$3:$I$35,7)</f>
        <v>1</v>
      </c>
      <c r="X27" s="65">
        <f>VLOOKUP($S27,'Mushroom Index'!$A$3:$I$35,8)</f>
        <v>1</v>
      </c>
      <c r="Y27" s="65">
        <f>VLOOKUP($S27,'Mushroom Index'!$A$3:$I$35,9)</f>
        <v>3</v>
      </c>
      <c r="Z27" s="103">
        <f t="shared" si="0"/>
        <v>16</v>
      </c>
      <c r="AA27" s="19"/>
      <c r="AB27" s="22"/>
    </row>
    <row r="28" spans="1:28" x14ac:dyDescent="0.25">
      <c r="A28" s="46"/>
      <c r="B28" s="22"/>
      <c r="C28" s="252" t="s">
        <v>1120</v>
      </c>
      <c r="D28" s="57" t="s">
        <v>1119</v>
      </c>
      <c r="E28" s="22"/>
      <c r="F28" s="27"/>
      <c r="G28" s="27"/>
      <c r="H28" s="27" t="s">
        <v>778</v>
      </c>
      <c r="I28" s="27"/>
      <c r="J28" s="22"/>
      <c r="K28" s="27"/>
      <c r="L28" s="27"/>
      <c r="M28" s="27"/>
      <c r="N28" s="27"/>
      <c r="O28" s="22"/>
      <c r="P28" s="29" t="s">
        <v>1380</v>
      </c>
      <c r="Q28" s="29"/>
      <c r="R28" s="22"/>
      <c r="S28" s="57" t="s">
        <v>1020</v>
      </c>
      <c r="T28" s="29" t="str">
        <f>VLOOKUP($S28,'Mushroom Index'!$A$3:$I$35,5)</f>
        <v>Agarics</v>
      </c>
      <c r="U28" s="57" t="str">
        <f>CONCATENATE(VLOOKUP(S28,'Mushroom Index'!$A$3:$I$35,2), " ", VLOOKUP(S28,'Mushroom Index'!$A$3:$I$35,3), " ", VLOOKUP(S28,'Mushroom Index'!$A$3:$I$35,4))</f>
        <v>Basidiomycotina Hymenomycetes Agaricales</v>
      </c>
      <c r="V28" s="65">
        <f>VLOOKUP($S28,'Mushroom Index'!$A$3:$I$35,6)</f>
        <v>1</v>
      </c>
      <c r="W28" s="65">
        <f>VLOOKUP($S28,'Mushroom Index'!$A$3:$I$35,7)</f>
        <v>1</v>
      </c>
      <c r="X28" s="65">
        <f>VLOOKUP($S28,'Mushroom Index'!$A$3:$I$35,8)</f>
        <v>1</v>
      </c>
      <c r="Y28" s="65">
        <f>VLOOKUP($S28,'Mushroom Index'!$A$3:$I$35,9)</f>
        <v>3</v>
      </c>
      <c r="Z28" s="103">
        <f t="shared" si="0"/>
        <v>17</v>
      </c>
      <c r="AA28" s="19"/>
      <c r="AB28" s="22"/>
    </row>
    <row r="29" spans="1:28" ht="20.399999999999999" x14ac:dyDescent="0.25">
      <c r="A29" s="46"/>
      <c r="B29" s="22"/>
      <c r="C29" s="242" t="s">
        <v>813</v>
      </c>
      <c r="D29" s="26" t="s">
        <v>1301</v>
      </c>
      <c r="E29" s="22"/>
      <c r="F29" s="173"/>
      <c r="G29" s="173" t="s">
        <v>777</v>
      </c>
      <c r="H29" s="173"/>
      <c r="I29" s="173"/>
      <c r="J29" s="22"/>
      <c r="K29" s="165"/>
      <c r="L29" s="165"/>
      <c r="M29" s="165"/>
      <c r="N29" s="165" t="s">
        <v>789</v>
      </c>
      <c r="O29" s="22"/>
      <c r="P29" s="29" t="s">
        <v>796</v>
      </c>
      <c r="Q29" s="29"/>
      <c r="R29" s="22"/>
      <c r="S29" s="57" t="s">
        <v>1020</v>
      </c>
      <c r="T29" s="29" t="str">
        <f>VLOOKUP($S29,'Mushroom Index'!$A$3:$I$35,5)</f>
        <v>Agarics</v>
      </c>
      <c r="U29" s="57" t="str">
        <f>CONCATENATE(VLOOKUP(S29,'Mushroom Index'!$A$3:$I$35,2), " ", VLOOKUP(S29,'Mushroom Index'!$A$3:$I$35,3), " ", VLOOKUP(S29,'Mushroom Index'!$A$3:$I$35,4))</f>
        <v>Basidiomycotina Hymenomycetes Agaricales</v>
      </c>
      <c r="V29" s="65">
        <f>VLOOKUP($S29,'Mushroom Index'!$A$3:$I$35,6)</f>
        <v>1</v>
      </c>
      <c r="W29" s="65">
        <f>VLOOKUP($S29,'Mushroom Index'!$A$3:$I$35,7)</f>
        <v>1</v>
      </c>
      <c r="X29" s="65">
        <f>VLOOKUP($S29,'Mushroom Index'!$A$3:$I$35,8)</f>
        <v>1</v>
      </c>
      <c r="Y29" s="65">
        <f>VLOOKUP($S29,'Mushroom Index'!$A$3:$I$35,9)</f>
        <v>3</v>
      </c>
      <c r="Z29" s="103">
        <f t="shared" si="0"/>
        <v>18</v>
      </c>
      <c r="AA29" s="19"/>
      <c r="AB29" s="22"/>
    </row>
    <row r="30" spans="1:28" x14ac:dyDescent="0.25">
      <c r="A30" s="46"/>
      <c r="B30" s="22"/>
      <c r="C30" s="242" t="s">
        <v>1109</v>
      </c>
      <c r="D30" s="26" t="s">
        <v>1348</v>
      </c>
      <c r="E30" s="22"/>
      <c r="F30" s="173"/>
      <c r="G30" s="173"/>
      <c r="H30" s="173"/>
      <c r="I30" s="173"/>
      <c r="J30" s="22"/>
      <c r="K30" s="165"/>
      <c r="L30" s="165"/>
      <c r="M30" s="165"/>
      <c r="N30" s="165"/>
      <c r="O30" s="22"/>
      <c r="P30" s="29"/>
      <c r="Q30" s="29"/>
      <c r="R30" s="22"/>
      <c r="S30" s="57" t="s">
        <v>1020</v>
      </c>
      <c r="T30" s="29" t="str">
        <f>VLOOKUP($S30,'Mushroom Index'!$A$3:$I$35,5)</f>
        <v>Agarics</v>
      </c>
      <c r="U30" s="57" t="str">
        <f>CONCATENATE(VLOOKUP(S30,'Mushroom Index'!$A$3:$I$35,2), " ", VLOOKUP(S30,'Mushroom Index'!$A$3:$I$35,3), " ", VLOOKUP(S30,'Mushroom Index'!$A$3:$I$35,4))</f>
        <v>Basidiomycotina Hymenomycetes Agaricales</v>
      </c>
      <c r="V30" s="65">
        <f>VLOOKUP($S30,'Mushroom Index'!$A$3:$I$35,6)</f>
        <v>1</v>
      </c>
      <c r="W30" s="65">
        <f>VLOOKUP($S30,'Mushroom Index'!$A$3:$I$35,7)</f>
        <v>1</v>
      </c>
      <c r="X30" s="65">
        <f>VLOOKUP($S30,'Mushroom Index'!$A$3:$I$35,8)</f>
        <v>1</v>
      </c>
      <c r="Y30" s="65">
        <f>VLOOKUP($S30,'Mushroom Index'!$A$3:$I$35,9)</f>
        <v>3</v>
      </c>
      <c r="Z30" s="103">
        <f t="shared" si="0"/>
        <v>19</v>
      </c>
      <c r="AA30" s="19"/>
      <c r="AB30" s="22"/>
    </row>
    <row r="31" spans="1:28" x14ac:dyDescent="0.25">
      <c r="A31" s="46"/>
      <c r="B31" s="22"/>
      <c r="C31" s="242" t="s">
        <v>814</v>
      </c>
      <c r="D31" s="26" t="s">
        <v>837</v>
      </c>
      <c r="E31" s="22"/>
      <c r="F31" s="173"/>
      <c r="G31" s="173" t="s">
        <v>777</v>
      </c>
      <c r="H31" s="173" t="s">
        <v>778</v>
      </c>
      <c r="I31" s="173"/>
      <c r="J31" s="22"/>
      <c r="K31" s="165"/>
      <c r="L31" s="165"/>
      <c r="M31" s="165" t="s">
        <v>788</v>
      </c>
      <c r="N31" s="165"/>
      <c r="O31" s="22"/>
      <c r="P31" s="29" t="s">
        <v>796</v>
      </c>
      <c r="Q31" s="29"/>
      <c r="R31" s="22"/>
      <c r="S31" s="57" t="s">
        <v>1020</v>
      </c>
      <c r="T31" s="29" t="str">
        <f>VLOOKUP($S31,'Mushroom Index'!$A$3:$I$35,5)</f>
        <v>Agarics</v>
      </c>
      <c r="U31" s="57" t="str">
        <f>CONCATENATE(VLOOKUP(S31,'Mushroom Index'!$A$3:$I$35,2), " ", VLOOKUP(S31,'Mushroom Index'!$A$3:$I$35,3), " ", VLOOKUP(S31,'Mushroom Index'!$A$3:$I$35,4))</f>
        <v>Basidiomycotina Hymenomycetes Agaricales</v>
      </c>
      <c r="V31" s="65">
        <f>VLOOKUP($S31,'Mushroom Index'!$A$3:$I$35,6)</f>
        <v>1</v>
      </c>
      <c r="W31" s="65">
        <f>VLOOKUP($S31,'Mushroom Index'!$A$3:$I$35,7)</f>
        <v>1</v>
      </c>
      <c r="X31" s="65">
        <f>VLOOKUP($S31,'Mushroom Index'!$A$3:$I$35,8)</f>
        <v>1</v>
      </c>
      <c r="Y31" s="65">
        <f>VLOOKUP($S31,'Mushroom Index'!$A$3:$I$35,9)</f>
        <v>3</v>
      </c>
      <c r="Z31" s="103">
        <f t="shared" si="0"/>
        <v>20</v>
      </c>
      <c r="AA31" s="19"/>
      <c r="AB31" s="22"/>
    </row>
    <row r="32" spans="1:28" x14ac:dyDescent="0.25">
      <c r="A32" s="46"/>
      <c r="B32" s="22"/>
      <c r="C32" s="242" t="s">
        <v>1361</v>
      </c>
      <c r="D32" s="26" t="s">
        <v>1300</v>
      </c>
      <c r="E32" s="22"/>
      <c r="F32" s="173"/>
      <c r="G32" s="173"/>
      <c r="H32" s="173"/>
      <c r="I32" s="173"/>
      <c r="J32" s="22"/>
      <c r="K32" s="165"/>
      <c r="L32" s="165"/>
      <c r="M32" s="165"/>
      <c r="N32" s="165"/>
      <c r="O32" s="22"/>
      <c r="P32" s="29"/>
      <c r="Q32" s="29"/>
      <c r="R32" s="22"/>
      <c r="S32" s="57" t="s">
        <v>1020</v>
      </c>
      <c r="T32" s="29" t="str">
        <f>VLOOKUP($S32,'Mushroom Index'!$A$3:$I$35,5)</f>
        <v>Agarics</v>
      </c>
      <c r="U32" s="57" t="str">
        <f>CONCATENATE(VLOOKUP(S32,'Mushroom Index'!$A$3:$I$35,2), " ", VLOOKUP(S32,'Mushroom Index'!$A$3:$I$35,3), " ", VLOOKUP(S32,'Mushroom Index'!$A$3:$I$35,4))</f>
        <v>Basidiomycotina Hymenomycetes Agaricales</v>
      </c>
      <c r="V32" s="65">
        <f>VLOOKUP($S32,'Mushroom Index'!$A$3:$I$35,6)</f>
        <v>1</v>
      </c>
      <c r="W32" s="65">
        <f>VLOOKUP($S32,'Mushroom Index'!$A$3:$I$35,7)</f>
        <v>1</v>
      </c>
      <c r="X32" s="65">
        <f>VLOOKUP($S32,'Mushroom Index'!$A$3:$I$35,8)</f>
        <v>1</v>
      </c>
      <c r="Y32" s="65">
        <f>VLOOKUP($S32,'Mushroom Index'!$A$3:$I$35,9)</f>
        <v>3</v>
      </c>
      <c r="Z32" s="103">
        <f t="shared" si="0"/>
        <v>21</v>
      </c>
      <c r="AA32" s="19"/>
      <c r="AB32" s="22"/>
    </row>
    <row r="33" spans="1:28" x14ac:dyDescent="0.25">
      <c r="A33" s="46"/>
      <c r="B33" s="22"/>
      <c r="C33" s="242" t="s">
        <v>1112</v>
      </c>
      <c r="D33" s="26" t="s">
        <v>1341</v>
      </c>
      <c r="E33" s="22"/>
      <c r="F33" s="173"/>
      <c r="G33" s="173"/>
      <c r="H33" s="173"/>
      <c r="I33" s="173"/>
      <c r="J33" s="22"/>
      <c r="K33" s="165"/>
      <c r="L33" s="165"/>
      <c r="M33" s="165"/>
      <c r="N33" s="165"/>
      <c r="O33" s="22"/>
      <c r="P33" s="29"/>
      <c r="Q33" s="29"/>
      <c r="R33" s="22"/>
      <c r="S33" s="57" t="s">
        <v>1020</v>
      </c>
      <c r="T33" s="29" t="str">
        <f>VLOOKUP($S33,'Mushroom Index'!$A$3:$I$35,5)</f>
        <v>Agarics</v>
      </c>
      <c r="U33" s="57" t="str">
        <f>CONCATENATE(VLOOKUP(S33,'Mushroom Index'!$A$3:$I$35,2), " ", VLOOKUP(S33,'Mushroom Index'!$A$3:$I$35,3), " ", VLOOKUP(S33,'Mushroom Index'!$A$3:$I$35,4))</f>
        <v>Basidiomycotina Hymenomycetes Agaricales</v>
      </c>
      <c r="V33" s="65">
        <f>VLOOKUP($S33,'Mushroom Index'!$A$3:$I$35,6)</f>
        <v>1</v>
      </c>
      <c r="W33" s="65">
        <f>VLOOKUP($S33,'Mushroom Index'!$A$3:$I$35,7)</f>
        <v>1</v>
      </c>
      <c r="X33" s="65">
        <f>VLOOKUP($S33,'Mushroom Index'!$A$3:$I$35,8)</f>
        <v>1</v>
      </c>
      <c r="Y33" s="65">
        <f>VLOOKUP($S33,'Mushroom Index'!$A$3:$I$35,9)</f>
        <v>3</v>
      </c>
      <c r="Z33" s="103">
        <f t="shared" si="0"/>
        <v>22</v>
      </c>
      <c r="AA33" s="19"/>
      <c r="AB33" s="22"/>
    </row>
    <row r="34" spans="1:28" x14ac:dyDescent="0.25">
      <c r="A34" s="46"/>
      <c r="B34" s="22"/>
      <c r="C34" s="242" t="s">
        <v>1114</v>
      </c>
      <c r="D34" s="26" t="s">
        <v>1336</v>
      </c>
      <c r="E34" s="22"/>
      <c r="F34" s="173"/>
      <c r="G34" s="173"/>
      <c r="H34" s="173"/>
      <c r="I34" s="173"/>
      <c r="J34" s="22"/>
      <c r="K34" s="165"/>
      <c r="L34" s="165"/>
      <c r="M34" s="165"/>
      <c r="N34" s="165"/>
      <c r="O34" s="22"/>
      <c r="P34" s="29"/>
      <c r="Q34" s="29"/>
      <c r="R34" s="22"/>
      <c r="S34" s="57" t="s">
        <v>1020</v>
      </c>
      <c r="T34" s="29" t="str">
        <f>VLOOKUP($S34,'Mushroom Index'!$A$3:$I$35,5)</f>
        <v>Agarics</v>
      </c>
      <c r="U34" s="57" t="str">
        <f>CONCATENATE(VLOOKUP(S34,'Mushroom Index'!$A$3:$I$35,2), " ", VLOOKUP(S34,'Mushroom Index'!$A$3:$I$35,3), " ", VLOOKUP(S34,'Mushroom Index'!$A$3:$I$35,4))</f>
        <v>Basidiomycotina Hymenomycetes Agaricales</v>
      </c>
      <c r="V34" s="65">
        <f>VLOOKUP($S34,'Mushroom Index'!$A$3:$I$35,6)</f>
        <v>1</v>
      </c>
      <c r="W34" s="65">
        <f>VLOOKUP($S34,'Mushroom Index'!$A$3:$I$35,7)</f>
        <v>1</v>
      </c>
      <c r="X34" s="65">
        <f>VLOOKUP($S34,'Mushroom Index'!$A$3:$I$35,8)</f>
        <v>1</v>
      </c>
      <c r="Y34" s="65">
        <f>VLOOKUP($S34,'Mushroom Index'!$A$3:$I$35,9)</f>
        <v>3</v>
      </c>
      <c r="Z34" s="103">
        <f t="shared" si="0"/>
        <v>23</v>
      </c>
      <c r="AA34" s="19"/>
      <c r="AB34" s="22"/>
    </row>
    <row r="35" spans="1:28" ht="20.399999999999999" x14ac:dyDescent="0.25">
      <c r="A35" s="46"/>
      <c r="B35" s="22"/>
      <c r="C35" s="242" t="s">
        <v>1297</v>
      </c>
      <c r="D35" s="26" t="s">
        <v>1298</v>
      </c>
      <c r="E35" s="22"/>
      <c r="F35" s="173"/>
      <c r="G35" s="173"/>
      <c r="H35" s="173" t="s">
        <v>778</v>
      </c>
      <c r="I35" s="173"/>
      <c r="J35" s="22"/>
      <c r="K35" s="165"/>
      <c r="L35" s="165"/>
      <c r="M35" s="165"/>
      <c r="N35" s="165" t="s">
        <v>789</v>
      </c>
      <c r="O35" s="22"/>
      <c r="P35" s="29" t="s">
        <v>796</v>
      </c>
      <c r="Q35" s="29"/>
      <c r="R35" s="22"/>
      <c r="S35" s="57" t="s">
        <v>1020</v>
      </c>
      <c r="T35" s="29" t="str">
        <f>VLOOKUP($S35,'Mushroom Index'!$A$3:$I$35,5)</f>
        <v>Agarics</v>
      </c>
      <c r="U35" s="57" t="str">
        <f>CONCATENATE(VLOOKUP(S35,'Mushroom Index'!$A$3:$I$35,2), " ", VLOOKUP(S35,'Mushroom Index'!$A$3:$I$35,3), " ", VLOOKUP(S35,'Mushroom Index'!$A$3:$I$35,4))</f>
        <v>Basidiomycotina Hymenomycetes Agaricales</v>
      </c>
      <c r="V35" s="65">
        <f>VLOOKUP($S35,'Mushroom Index'!$A$3:$I$35,6)</f>
        <v>1</v>
      </c>
      <c r="W35" s="65">
        <f>VLOOKUP($S35,'Mushroom Index'!$A$3:$I$35,7)</f>
        <v>1</v>
      </c>
      <c r="X35" s="65">
        <f>VLOOKUP($S35,'Mushroom Index'!$A$3:$I$35,8)</f>
        <v>1</v>
      </c>
      <c r="Y35" s="65">
        <f>VLOOKUP($S35,'Mushroom Index'!$A$3:$I$35,9)</f>
        <v>3</v>
      </c>
      <c r="Z35" s="103">
        <f t="shared" si="0"/>
        <v>24</v>
      </c>
      <c r="AA35" s="19"/>
      <c r="AB35" s="22"/>
    </row>
    <row r="36" spans="1:28" ht="20.399999999999999" x14ac:dyDescent="0.25">
      <c r="A36" s="46"/>
      <c r="B36" s="22"/>
      <c r="C36" s="242" t="s">
        <v>797</v>
      </c>
      <c r="D36" s="26" t="s">
        <v>1302</v>
      </c>
      <c r="E36" s="22"/>
      <c r="F36" s="173"/>
      <c r="G36" s="173" t="s">
        <v>777</v>
      </c>
      <c r="H36" s="173"/>
      <c r="I36" s="173"/>
      <c r="J36" s="22"/>
      <c r="K36" s="165"/>
      <c r="L36" s="165"/>
      <c r="M36" s="165"/>
      <c r="N36" s="165" t="s">
        <v>789</v>
      </c>
      <c r="O36" s="22"/>
      <c r="P36" s="29" t="s">
        <v>798</v>
      </c>
      <c r="Q36" s="29"/>
      <c r="R36" s="22"/>
      <c r="S36" s="57" t="s">
        <v>1020</v>
      </c>
      <c r="T36" s="29" t="str">
        <f>VLOOKUP($S36,'Mushroom Index'!$A$3:$I$35,5)</f>
        <v>Agarics</v>
      </c>
      <c r="U36" s="57" t="str">
        <f>CONCATENATE(VLOOKUP(S36,'Mushroom Index'!$A$3:$I$35,2), " ", VLOOKUP(S36,'Mushroom Index'!$A$3:$I$35,3), " ", VLOOKUP(S36,'Mushroom Index'!$A$3:$I$35,4))</f>
        <v>Basidiomycotina Hymenomycetes Agaricales</v>
      </c>
      <c r="V36" s="65">
        <f>VLOOKUP($S36,'Mushroom Index'!$A$3:$I$35,6)</f>
        <v>1</v>
      </c>
      <c r="W36" s="65">
        <f>VLOOKUP($S36,'Mushroom Index'!$A$3:$I$35,7)</f>
        <v>1</v>
      </c>
      <c r="X36" s="65">
        <f>VLOOKUP($S36,'Mushroom Index'!$A$3:$I$35,8)</f>
        <v>1</v>
      </c>
      <c r="Y36" s="65">
        <f>VLOOKUP($S36,'Mushroom Index'!$A$3:$I$35,9)</f>
        <v>3</v>
      </c>
      <c r="Z36" s="103">
        <f t="shared" si="0"/>
        <v>25</v>
      </c>
      <c r="AA36" s="19"/>
      <c r="AB36" s="22"/>
    </row>
    <row r="37" spans="1:28" x14ac:dyDescent="0.25">
      <c r="A37" s="46"/>
      <c r="B37" s="22"/>
      <c r="C37" s="242" t="s">
        <v>1340</v>
      </c>
      <c r="D37" s="26" t="s">
        <v>1339</v>
      </c>
      <c r="E37" s="22"/>
      <c r="F37" s="173"/>
      <c r="G37" s="173"/>
      <c r="H37" s="173"/>
      <c r="I37" s="173"/>
      <c r="J37" s="22"/>
      <c r="K37" s="165"/>
      <c r="L37" s="165"/>
      <c r="M37" s="165"/>
      <c r="N37" s="165"/>
      <c r="O37" s="22"/>
      <c r="P37" s="29"/>
      <c r="Q37" s="29"/>
      <c r="R37" s="22"/>
      <c r="S37" s="57" t="s">
        <v>1020</v>
      </c>
      <c r="T37" s="29" t="str">
        <f>VLOOKUP($S37,'Mushroom Index'!$A$3:$I$35,5)</f>
        <v>Agarics</v>
      </c>
      <c r="U37" s="57" t="str">
        <f>CONCATENATE(VLOOKUP(S37,'Mushroom Index'!$A$3:$I$35,2), " ", VLOOKUP(S37,'Mushroom Index'!$A$3:$I$35,3), " ", VLOOKUP(S37,'Mushroom Index'!$A$3:$I$35,4))</f>
        <v>Basidiomycotina Hymenomycetes Agaricales</v>
      </c>
      <c r="V37" s="65">
        <f>VLOOKUP($S37,'Mushroom Index'!$A$3:$I$35,6)</f>
        <v>1</v>
      </c>
      <c r="W37" s="65">
        <f>VLOOKUP($S37,'Mushroom Index'!$A$3:$I$35,7)</f>
        <v>1</v>
      </c>
      <c r="X37" s="65">
        <f>VLOOKUP($S37,'Mushroom Index'!$A$3:$I$35,8)</f>
        <v>1</v>
      </c>
      <c r="Y37" s="65">
        <f>VLOOKUP($S37,'Mushroom Index'!$A$3:$I$35,9)</f>
        <v>3</v>
      </c>
      <c r="Z37" s="103">
        <f t="shared" si="0"/>
        <v>26</v>
      </c>
      <c r="AA37" s="19"/>
      <c r="AB37" s="22"/>
    </row>
    <row r="38" spans="1:28" x14ac:dyDescent="0.25">
      <c r="A38" s="46"/>
      <c r="B38" s="22"/>
      <c r="C38" s="242" t="s">
        <v>1338</v>
      </c>
      <c r="D38" s="26" t="s">
        <v>1337</v>
      </c>
      <c r="E38" s="22"/>
      <c r="F38" s="173"/>
      <c r="G38" s="173"/>
      <c r="H38" s="173"/>
      <c r="I38" s="173"/>
      <c r="J38" s="22"/>
      <c r="K38" s="165"/>
      <c r="L38" s="165"/>
      <c r="M38" s="165"/>
      <c r="N38" s="165"/>
      <c r="O38" s="22"/>
      <c r="P38" s="29"/>
      <c r="Q38" s="29"/>
      <c r="R38" s="22"/>
      <c r="S38" s="57" t="s">
        <v>1020</v>
      </c>
      <c r="T38" s="29" t="str">
        <f>VLOOKUP($S38,'Mushroom Index'!$A$3:$I$35,5)</f>
        <v>Agarics</v>
      </c>
      <c r="U38" s="57" t="str">
        <f>CONCATENATE(VLOOKUP(S38,'Mushroom Index'!$A$3:$I$35,2), " ", VLOOKUP(S38,'Mushroom Index'!$A$3:$I$35,3), " ", VLOOKUP(S38,'Mushroom Index'!$A$3:$I$35,4))</f>
        <v>Basidiomycotina Hymenomycetes Agaricales</v>
      </c>
      <c r="V38" s="65">
        <f>VLOOKUP($S38,'Mushroom Index'!$A$3:$I$35,6)</f>
        <v>1</v>
      </c>
      <c r="W38" s="65">
        <f>VLOOKUP($S38,'Mushroom Index'!$A$3:$I$35,7)</f>
        <v>1</v>
      </c>
      <c r="X38" s="65">
        <f>VLOOKUP($S38,'Mushroom Index'!$A$3:$I$35,8)</f>
        <v>1</v>
      </c>
      <c r="Y38" s="65">
        <f>VLOOKUP($S38,'Mushroom Index'!$A$3:$I$35,9)</f>
        <v>3</v>
      </c>
      <c r="Z38" s="103">
        <f t="shared" si="0"/>
        <v>27</v>
      </c>
      <c r="AA38" s="19"/>
      <c r="AB38" s="22"/>
    </row>
    <row r="39" spans="1:28" x14ac:dyDescent="0.25">
      <c r="A39" s="46"/>
      <c r="B39" s="22"/>
      <c r="C39" s="242" t="s">
        <v>1106</v>
      </c>
      <c r="D39" s="26" t="s">
        <v>1107</v>
      </c>
      <c r="E39" s="22"/>
      <c r="F39" s="173"/>
      <c r="G39" s="173"/>
      <c r="H39" s="173"/>
      <c r="I39" s="173"/>
      <c r="J39" s="22"/>
      <c r="K39" s="165"/>
      <c r="L39" s="165"/>
      <c r="M39" s="165"/>
      <c r="N39" s="165"/>
      <c r="O39" s="22"/>
      <c r="P39" s="29"/>
      <c r="Q39" s="29"/>
      <c r="R39" s="22"/>
      <c r="S39" s="57" t="s">
        <v>1022</v>
      </c>
      <c r="T39" s="29" t="str">
        <f>VLOOKUP($S39,'Mushroom Index'!$A$3:$I$35,5)</f>
        <v>Agarics</v>
      </c>
      <c r="U39" s="57" t="str">
        <f>CONCATENATE(VLOOKUP(S39,'Mushroom Index'!$A$3:$I$35,2), " ", VLOOKUP(S39,'Mushroom Index'!$A$3:$I$35,3), " ", VLOOKUP(S39,'Mushroom Index'!$A$3:$I$35,4))</f>
        <v>Basidiomycotina Hymenomycetes Agaricales</v>
      </c>
      <c r="V39" s="65">
        <f>VLOOKUP($S39,'Mushroom Index'!$A$3:$I$35,6)</f>
        <v>1</v>
      </c>
      <c r="W39" s="65">
        <f>VLOOKUP($S39,'Mushroom Index'!$A$3:$I$35,7)</f>
        <v>1</v>
      </c>
      <c r="X39" s="65">
        <f>VLOOKUP($S39,'Mushroom Index'!$A$3:$I$35,8)</f>
        <v>1</v>
      </c>
      <c r="Y39" s="65">
        <f>VLOOKUP($S39,'Mushroom Index'!$A$3:$I$35,9)</f>
        <v>5</v>
      </c>
      <c r="Z39" s="103">
        <f t="shared" si="0"/>
        <v>28</v>
      </c>
      <c r="AA39" s="19"/>
      <c r="AB39" s="22"/>
    </row>
    <row r="40" spans="1:28" x14ac:dyDescent="0.25">
      <c r="A40" s="46"/>
      <c r="B40" s="22"/>
      <c r="C40" s="242" t="s">
        <v>815</v>
      </c>
      <c r="D40" s="26" t="s">
        <v>816</v>
      </c>
      <c r="E40" s="22"/>
      <c r="F40" s="173"/>
      <c r="G40" s="173" t="s">
        <v>777</v>
      </c>
      <c r="H40" s="173"/>
      <c r="I40" s="173"/>
      <c r="J40" s="22"/>
      <c r="K40" s="165"/>
      <c r="L40" s="165"/>
      <c r="M40" s="165" t="s">
        <v>788</v>
      </c>
      <c r="N40" s="165"/>
      <c r="O40" s="22"/>
      <c r="P40" s="29" t="s">
        <v>835</v>
      </c>
      <c r="Q40" s="29"/>
      <c r="R40" s="22"/>
      <c r="S40" s="57" t="s">
        <v>1023</v>
      </c>
      <c r="T40" s="29" t="str">
        <f>VLOOKUP($S40,'Mushroom Index'!$A$3:$I$35,5)</f>
        <v>Agarics</v>
      </c>
      <c r="U40" s="57" t="str">
        <f>CONCATENATE(VLOOKUP(S40,'Mushroom Index'!$A$3:$I$35,2), " ", VLOOKUP(S40,'Mushroom Index'!$A$3:$I$35,3), " ", VLOOKUP(S40,'Mushroom Index'!$A$3:$I$35,4))</f>
        <v>Basidiomycotina Hymenomycetes Agaricales</v>
      </c>
      <c r="V40" s="65">
        <f>VLOOKUP($S40,'Mushroom Index'!$A$3:$I$35,6)</f>
        <v>1</v>
      </c>
      <c r="W40" s="65">
        <f>VLOOKUP($S40,'Mushroom Index'!$A$3:$I$35,7)</f>
        <v>1</v>
      </c>
      <c r="X40" s="65">
        <f>VLOOKUP($S40,'Mushroom Index'!$A$3:$I$35,8)</f>
        <v>1</v>
      </c>
      <c r="Y40" s="65">
        <f>VLOOKUP($S40,'Mushroom Index'!$A$3:$I$35,9)</f>
        <v>6</v>
      </c>
      <c r="Z40" s="103">
        <f t="shared" si="0"/>
        <v>29</v>
      </c>
      <c r="AA40" s="19"/>
      <c r="AB40" s="22"/>
    </row>
    <row r="41" spans="1:28" ht="20.399999999999999" x14ac:dyDescent="0.25">
      <c r="A41" s="46"/>
      <c r="B41" s="22"/>
      <c r="C41" s="242" t="s">
        <v>1110</v>
      </c>
      <c r="D41" s="26" t="s">
        <v>1330</v>
      </c>
      <c r="E41" s="22"/>
      <c r="F41" s="173"/>
      <c r="G41" s="173"/>
      <c r="H41" s="173"/>
      <c r="I41" s="173"/>
      <c r="J41" s="22"/>
      <c r="K41" s="165"/>
      <c r="L41" s="165"/>
      <c r="M41" s="165"/>
      <c r="N41" s="165"/>
      <c r="O41" s="22"/>
      <c r="P41" s="29"/>
      <c r="Q41" s="29"/>
      <c r="R41" s="22"/>
      <c r="S41" s="57" t="s">
        <v>1023</v>
      </c>
      <c r="T41" s="29" t="str">
        <f>VLOOKUP($S41,'Mushroom Index'!$A$3:$I$35,5)</f>
        <v>Agarics</v>
      </c>
      <c r="U41" s="57" t="str">
        <f>CONCATENATE(VLOOKUP(S41,'Mushroom Index'!$A$3:$I$35,2), " ", VLOOKUP(S41,'Mushroom Index'!$A$3:$I$35,3), " ", VLOOKUP(S41,'Mushroom Index'!$A$3:$I$35,4))</f>
        <v>Basidiomycotina Hymenomycetes Agaricales</v>
      </c>
      <c r="V41" s="65">
        <f>VLOOKUP($S41,'Mushroom Index'!$A$3:$I$35,6)</f>
        <v>1</v>
      </c>
      <c r="W41" s="65">
        <f>VLOOKUP($S41,'Mushroom Index'!$A$3:$I$35,7)</f>
        <v>1</v>
      </c>
      <c r="X41" s="65">
        <f>VLOOKUP($S41,'Mushroom Index'!$A$3:$I$35,8)</f>
        <v>1</v>
      </c>
      <c r="Y41" s="65">
        <f>VLOOKUP($S41,'Mushroom Index'!$A$3:$I$35,9)</f>
        <v>6</v>
      </c>
      <c r="Z41" s="103">
        <f t="shared" si="0"/>
        <v>30</v>
      </c>
      <c r="AA41" s="19"/>
      <c r="AB41" s="22"/>
    </row>
    <row r="42" spans="1:28" x14ac:dyDescent="0.25">
      <c r="A42" s="46"/>
      <c r="B42" s="22"/>
      <c r="C42" s="242" t="s">
        <v>1104</v>
      </c>
      <c r="D42" s="26" t="s">
        <v>1105</v>
      </c>
      <c r="E42" s="22"/>
      <c r="F42" s="173"/>
      <c r="G42" s="173"/>
      <c r="H42" s="173"/>
      <c r="I42" s="173"/>
      <c r="J42" s="22"/>
      <c r="K42" s="165"/>
      <c r="L42" s="165"/>
      <c r="M42" s="165"/>
      <c r="N42" s="165"/>
      <c r="O42" s="22"/>
      <c r="P42" s="29"/>
      <c r="Q42" s="29"/>
      <c r="R42" s="22"/>
      <c r="S42" s="57" t="s">
        <v>1023</v>
      </c>
      <c r="T42" s="29" t="str">
        <f>VLOOKUP($S42,'Mushroom Index'!$A$3:$I$35,5)</f>
        <v>Agarics</v>
      </c>
      <c r="U42" s="57" t="str">
        <f>CONCATENATE(VLOOKUP(S42,'Mushroom Index'!$A$3:$I$35,2), " ", VLOOKUP(S42,'Mushroom Index'!$A$3:$I$35,3), " ", VLOOKUP(S42,'Mushroom Index'!$A$3:$I$35,4))</f>
        <v>Basidiomycotina Hymenomycetes Agaricales</v>
      </c>
      <c r="V42" s="65">
        <f>VLOOKUP($S42,'Mushroom Index'!$A$3:$I$35,6)</f>
        <v>1</v>
      </c>
      <c r="W42" s="65">
        <f>VLOOKUP($S42,'Mushroom Index'!$A$3:$I$35,7)</f>
        <v>1</v>
      </c>
      <c r="X42" s="65">
        <f>VLOOKUP($S42,'Mushroom Index'!$A$3:$I$35,8)</f>
        <v>1</v>
      </c>
      <c r="Y42" s="65">
        <f>VLOOKUP($S42,'Mushroom Index'!$A$3:$I$35,9)</f>
        <v>6</v>
      </c>
      <c r="Z42" s="103">
        <f t="shared" si="0"/>
        <v>31</v>
      </c>
      <c r="AA42" s="19"/>
      <c r="AB42" s="22"/>
    </row>
    <row r="43" spans="1:28" x14ac:dyDescent="0.25">
      <c r="A43" s="46"/>
      <c r="B43" s="22"/>
      <c r="C43" s="242" t="s">
        <v>1359</v>
      </c>
      <c r="D43" s="26" t="s">
        <v>1360</v>
      </c>
      <c r="E43" s="22"/>
      <c r="F43" s="173"/>
      <c r="G43" s="173"/>
      <c r="H43" s="173"/>
      <c r="I43" s="173"/>
      <c r="J43" s="22"/>
      <c r="K43" s="165"/>
      <c r="L43" s="165"/>
      <c r="M43" s="165"/>
      <c r="N43" s="165"/>
      <c r="O43" s="22"/>
      <c r="P43" s="29"/>
      <c r="Q43" s="29"/>
      <c r="R43" s="22"/>
      <c r="S43" s="57" t="s">
        <v>1024</v>
      </c>
      <c r="T43" s="29" t="str">
        <f>VLOOKUP($S43,'Mushroom Index'!$A$3:$I$35,5)</f>
        <v>Agarics</v>
      </c>
      <c r="U43" s="57" t="str">
        <f>CONCATENATE(VLOOKUP(S43,'Mushroom Index'!$A$3:$I$35,2), " ", VLOOKUP(S43,'Mushroom Index'!$A$3:$I$35,3), " ", VLOOKUP(S43,'Mushroom Index'!$A$3:$I$35,4))</f>
        <v>Basidiomycotina Hymenomycetes Agaricales</v>
      </c>
      <c r="V43" s="65">
        <f>VLOOKUP($S43,'Mushroom Index'!$A$3:$I$35,6)</f>
        <v>1</v>
      </c>
      <c r="W43" s="65">
        <f>VLOOKUP($S43,'Mushroom Index'!$A$3:$I$35,7)</f>
        <v>1</v>
      </c>
      <c r="X43" s="65">
        <f>VLOOKUP($S43,'Mushroom Index'!$A$3:$I$35,8)</f>
        <v>1</v>
      </c>
      <c r="Y43" s="65">
        <f>VLOOKUP($S43,'Mushroom Index'!$A$3:$I$35,9)</f>
        <v>7</v>
      </c>
      <c r="Z43" s="103">
        <f t="shared" si="0"/>
        <v>32</v>
      </c>
      <c r="AA43" s="19"/>
      <c r="AB43" s="22"/>
    </row>
    <row r="44" spans="1:28" ht="20.399999999999999" x14ac:dyDescent="0.25">
      <c r="A44" s="46"/>
      <c r="B44" s="22"/>
      <c r="C44" s="242" t="s">
        <v>1113</v>
      </c>
      <c r="D44" s="26" t="s">
        <v>1335</v>
      </c>
      <c r="E44" s="22"/>
      <c r="F44" s="173"/>
      <c r="G44" s="173"/>
      <c r="H44" s="173"/>
      <c r="I44" s="173"/>
      <c r="J44" s="22"/>
      <c r="K44" s="165"/>
      <c r="L44" s="165"/>
      <c r="M44" s="165"/>
      <c r="N44" s="165"/>
      <c r="O44" s="22"/>
      <c r="P44" s="29"/>
      <c r="Q44" s="29"/>
      <c r="R44" s="22"/>
      <c r="S44" s="57" t="s">
        <v>1024</v>
      </c>
      <c r="T44" s="29" t="str">
        <f>VLOOKUP($S44,'Mushroom Index'!$A$3:$I$35,5)</f>
        <v>Agarics</v>
      </c>
      <c r="U44" s="57" t="str">
        <f>CONCATENATE(VLOOKUP(S44,'Mushroom Index'!$A$3:$I$35,2), " ", VLOOKUP(S44,'Mushroom Index'!$A$3:$I$35,3), " ", VLOOKUP(S44,'Mushroom Index'!$A$3:$I$35,4))</f>
        <v>Basidiomycotina Hymenomycetes Agaricales</v>
      </c>
      <c r="V44" s="65">
        <f>VLOOKUP($S44,'Mushroom Index'!$A$3:$I$35,6)</f>
        <v>1</v>
      </c>
      <c r="W44" s="65">
        <f>VLOOKUP($S44,'Mushroom Index'!$A$3:$I$35,7)</f>
        <v>1</v>
      </c>
      <c r="X44" s="65">
        <f>VLOOKUP($S44,'Mushroom Index'!$A$3:$I$35,8)</f>
        <v>1</v>
      </c>
      <c r="Y44" s="65">
        <f>VLOOKUP($S44,'Mushroom Index'!$A$3:$I$35,9)</f>
        <v>7</v>
      </c>
      <c r="Z44" s="103">
        <f t="shared" si="0"/>
        <v>33</v>
      </c>
      <c r="AA44" s="19"/>
      <c r="AB44" s="22"/>
    </row>
    <row r="45" spans="1:28" x14ac:dyDescent="0.25">
      <c r="A45" s="46"/>
      <c r="B45" s="22"/>
      <c r="C45" s="242" t="s">
        <v>806</v>
      </c>
      <c r="D45" s="26" t="s">
        <v>807</v>
      </c>
      <c r="E45" s="22"/>
      <c r="F45" s="173"/>
      <c r="G45" s="173" t="s">
        <v>777</v>
      </c>
      <c r="H45" s="173"/>
      <c r="I45" s="173"/>
      <c r="J45" s="22"/>
      <c r="K45" s="165"/>
      <c r="L45" s="165"/>
      <c r="M45" s="165" t="s">
        <v>788</v>
      </c>
      <c r="N45" s="165"/>
      <c r="O45" s="22"/>
      <c r="P45" s="29" t="s">
        <v>798</v>
      </c>
      <c r="Q45" s="29"/>
      <c r="R45" s="22"/>
      <c r="S45" s="57" t="s">
        <v>1025</v>
      </c>
      <c r="T45" s="29" t="str">
        <f>VLOOKUP($S45,'Mushroom Index'!$A$3:$I$35,5)</f>
        <v>Agarics</v>
      </c>
      <c r="U45" s="57" t="str">
        <f>CONCATENATE(VLOOKUP(S45,'Mushroom Index'!$A$3:$I$35,2), " ", VLOOKUP(S45,'Mushroom Index'!$A$3:$I$35,3), " ", VLOOKUP(S45,'Mushroom Index'!$A$3:$I$35,4))</f>
        <v>Basidiomycotina Hymenomycetes Agaricales</v>
      </c>
      <c r="V45" s="65">
        <f>VLOOKUP($S45,'Mushroom Index'!$A$3:$I$35,6)</f>
        <v>1</v>
      </c>
      <c r="W45" s="65">
        <f>VLOOKUP($S45,'Mushroom Index'!$A$3:$I$35,7)</f>
        <v>1</v>
      </c>
      <c r="X45" s="65">
        <f>VLOOKUP($S45,'Mushroom Index'!$A$3:$I$35,8)</f>
        <v>1</v>
      </c>
      <c r="Y45" s="65">
        <f>VLOOKUP($S45,'Mushroom Index'!$A$3:$I$35,9)</f>
        <v>8</v>
      </c>
      <c r="Z45" s="103">
        <f t="shared" si="0"/>
        <v>34</v>
      </c>
      <c r="AA45" s="19"/>
      <c r="AB45" s="22"/>
    </row>
    <row r="46" spans="1:28" x14ac:dyDescent="0.25">
      <c r="A46" s="46"/>
      <c r="B46" s="22"/>
      <c r="C46" s="242" t="s">
        <v>1363</v>
      </c>
      <c r="D46" s="26" t="s">
        <v>1362</v>
      </c>
      <c r="E46" s="22"/>
      <c r="F46" s="173"/>
      <c r="G46" s="173"/>
      <c r="H46" s="173"/>
      <c r="I46" s="173"/>
      <c r="J46" s="22"/>
      <c r="K46" s="165"/>
      <c r="L46" s="165"/>
      <c r="M46" s="165"/>
      <c r="N46" s="165"/>
      <c r="O46" s="22"/>
      <c r="P46" s="29"/>
      <c r="Q46" s="29"/>
      <c r="R46" s="22"/>
      <c r="S46" s="57" t="s">
        <v>1025</v>
      </c>
      <c r="T46" s="29" t="str">
        <f>VLOOKUP($S46,'Mushroom Index'!$A$3:$I$35,5)</f>
        <v>Agarics</v>
      </c>
      <c r="U46" s="57" t="str">
        <f>CONCATENATE(VLOOKUP(S46,'Mushroom Index'!$A$3:$I$35,2), " ", VLOOKUP(S46,'Mushroom Index'!$A$3:$I$35,3), " ", VLOOKUP(S46,'Mushroom Index'!$A$3:$I$35,4))</f>
        <v>Basidiomycotina Hymenomycetes Agaricales</v>
      </c>
      <c r="V46" s="65">
        <f>VLOOKUP($S46,'Mushroom Index'!$A$3:$I$35,6)</f>
        <v>1</v>
      </c>
      <c r="W46" s="65">
        <f>VLOOKUP($S46,'Mushroom Index'!$A$3:$I$35,7)</f>
        <v>1</v>
      </c>
      <c r="X46" s="65">
        <f>VLOOKUP($S46,'Mushroom Index'!$A$3:$I$35,8)</f>
        <v>1</v>
      </c>
      <c r="Y46" s="65">
        <f>VLOOKUP($S46,'Mushroom Index'!$A$3:$I$35,9)</f>
        <v>8</v>
      </c>
      <c r="Z46" s="103">
        <f t="shared" si="0"/>
        <v>35</v>
      </c>
      <c r="AA46" s="19"/>
      <c r="AB46" s="22"/>
    </row>
    <row r="47" spans="1:28" ht="20.399999999999999" x14ac:dyDescent="0.25">
      <c r="A47" s="46"/>
      <c r="B47" s="22"/>
      <c r="C47" s="242" t="s">
        <v>1365</v>
      </c>
      <c r="D47" s="26" t="s">
        <v>1364</v>
      </c>
      <c r="E47" s="22"/>
      <c r="F47" s="173"/>
      <c r="G47" s="173"/>
      <c r="H47" s="173"/>
      <c r="I47" s="173"/>
      <c r="J47" s="22"/>
      <c r="K47" s="165"/>
      <c r="L47" s="165"/>
      <c r="M47" s="165"/>
      <c r="N47" s="165"/>
      <c r="O47" s="22"/>
      <c r="P47" s="29"/>
      <c r="Q47" s="29"/>
      <c r="R47" s="22"/>
      <c r="S47" s="57" t="s">
        <v>1025</v>
      </c>
      <c r="T47" s="29" t="str">
        <f>VLOOKUP($S47,'Mushroom Index'!$A$3:$I$35,5)</f>
        <v>Agarics</v>
      </c>
      <c r="U47" s="57" t="str">
        <f>CONCATENATE(VLOOKUP(S47,'Mushroom Index'!$A$3:$I$35,2), " ", VLOOKUP(S47,'Mushroom Index'!$A$3:$I$35,3), " ", VLOOKUP(S47,'Mushroom Index'!$A$3:$I$35,4))</f>
        <v>Basidiomycotina Hymenomycetes Agaricales</v>
      </c>
      <c r="V47" s="65">
        <f>VLOOKUP($S47,'Mushroom Index'!$A$3:$I$35,6)</f>
        <v>1</v>
      </c>
      <c r="W47" s="65">
        <f>VLOOKUP($S47,'Mushroom Index'!$A$3:$I$35,7)</f>
        <v>1</v>
      </c>
      <c r="X47" s="65">
        <f>VLOOKUP($S47,'Mushroom Index'!$A$3:$I$35,8)</f>
        <v>1</v>
      </c>
      <c r="Y47" s="65">
        <f>VLOOKUP($S47,'Mushroom Index'!$A$3:$I$35,9)</f>
        <v>8</v>
      </c>
      <c r="Z47" s="103">
        <f t="shared" si="0"/>
        <v>36</v>
      </c>
      <c r="AA47" s="19"/>
      <c r="AB47" s="22"/>
    </row>
    <row r="48" spans="1:28" x14ac:dyDescent="0.25">
      <c r="A48" s="46"/>
      <c r="B48" s="22"/>
      <c r="C48" s="242" t="s">
        <v>1366</v>
      </c>
      <c r="D48" s="26" t="s">
        <v>1367</v>
      </c>
      <c r="E48" s="22"/>
      <c r="F48" s="173"/>
      <c r="G48" s="173"/>
      <c r="H48" s="173"/>
      <c r="I48" s="173"/>
      <c r="J48" s="22"/>
      <c r="K48" s="165"/>
      <c r="L48" s="165"/>
      <c r="M48" s="165"/>
      <c r="N48" s="165"/>
      <c r="O48" s="22"/>
      <c r="P48" s="29"/>
      <c r="Q48" s="29"/>
      <c r="R48" s="22"/>
      <c r="S48" s="57" t="s">
        <v>1025</v>
      </c>
      <c r="T48" s="29" t="str">
        <f>VLOOKUP($S48,'Mushroom Index'!$A$3:$I$35,5)</f>
        <v>Agarics</v>
      </c>
      <c r="U48" s="57" t="str">
        <f>CONCATENATE(VLOOKUP(S48,'Mushroom Index'!$A$3:$I$35,2), " ", VLOOKUP(S48,'Mushroom Index'!$A$3:$I$35,3), " ", VLOOKUP(S48,'Mushroom Index'!$A$3:$I$35,4))</f>
        <v>Basidiomycotina Hymenomycetes Agaricales</v>
      </c>
      <c r="V48" s="65">
        <f>VLOOKUP($S48,'Mushroom Index'!$A$3:$I$35,6)</f>
        <v>1</v>
      </c>
      <c r="W48" s="65">
        <f>VLOOKUP($S48,'Mushroom Index'!$A$3:$I$35,7)</f>
        <v>1</v>
      </c>
      <c r="X48" s="65">
        <f>VLOOKUP($S48,'Mushroom Index'!$A$3:$I$35,8)</f>
        <v>1</v>
      </c>
      <c r="Y48" s="65">
        <f>VLOOKUP($S48,'Mushroom Index'!$A$3:$I$35,9)</f>
        <v>8</v>
      </c>
      <c r="Z48" s="103">
        <f t="shared" si="0"/>
        <v>37</v>
      </c>
      <c r="AA48" s="19"/>
      <c r="AB48" s="22"/>
    </row>
    <row r="49" spans="1:28" x14ac:dyDescent="0.25">
      <c r="A49" s="46"/>
      <c r="B49" s="22"/>
      <c r="C49" s="242" t="s">
        <v>1369</v>
      </c>
      <c r="D49" s="26" t="s">
        <v>1368</v>
      </c>
      <c r="E49" s="22"/>
      <c r="F49" s="173"/>
      <c r="G49" s="173"/>
      <c r="H49" s="173"/>
      <c r="I49" s="173"/>
      <c r="J49" s="22"/>
      <c r="K49" s="165"/>
      <c r="L49" s="165"/>
      <c r="M49" s="165"/>
      <c r="N49" s="165"/>
      <c r="O49" s="22"/>
      <c r="P49" s="29"/>
      <c r="Q49" s="29"/>
      <c r="R49" s="22"/>
      <c r="S49" s="57" t="s">
        <v>1025</v>
      </c>
      <c r="T49" s="29" t="str">
        <f>VLOOKUP($S49,'Mushroom Index'!$A$3:$I$35,5)</f>
        <v>Agarics</v>
      </c>
      <c r="U49" s="57" t="str">
        <f>CONCATENATE(VLOOKUP(S49,'Mushroom Index'!$A$3:$I$35,2), " ", VLOOKUP(S49,'Mushroom Index'!$A$3:$I$35,3), " ", VLOOKUP(S49,'Mushroom Index'!$A$3:$I$35,4))</f>
        <v>Basidiomycotina Hymenomycetes Agaricales</v>
      </c>
      <c r="V49" s="65">
        <f>VLOOKUP($S49,'Mushroom Index'!$A$3:$I$35,6)</f>
        <v>1</v>
      </c>
      <c r="W49" s="65">
        <f>VLOOKUP($S49,'Mushroom Index'!$A$3:$I$35,7)</f>
        <v>1</v>
      </c>
      <c r="X49" s="65">
        <f>VLOOKUP($S49,'Mushroom Index'!$A$3:$I$35,8)</f>
        <v>1</v>
      </c>
      <c r="Y49" s="65">
        <f>VLOOKUP($S49,'Mushroom Index'!$A$3:$I$35,9)</f>
        <v>8</v>
      </c>
      <c r="Z49" s="103">
        <f t="shared" si="0"/>
        <v>38</v>
      </c>
      <c r="AA49" s="19"/>
      <c r="AB49" s="22"/>
    </row>
    <row r="50" spans="1:28" x14ac:dyDescent="0.25">
      <c r="A50" s="46"/>
      <c r="B50" s="22"/>
      <c r="C50" s="242" t="s">
        <v>1251</v>
      </c>
      <c r="D50" s="26" t="s">
        <v>1250</v>
      </c>
      <c r="E50" s="22"/>
      <c r="F50" s="173"/>
      <c r="G50" s="173"/>
      <c r="H50" s="173"/>
      <c r="I50" s="173"/>
      <c r="J50" s="22"/>
      <c r="K50" s="165"/>
      <c r="L50" s="165"/>
      <c r="M50" s="165"/>
      <c r="N50" s="165"/>
      <c r="O50" s="22"/>
      <c r="P50" s="29"/>
      <c r="Q50" s="29"/>
      <c r="R50" s="22"/>
      <c r="S50" s="57" t="s">
        <v>1026</v>
      </c>
      <c r="T50" s="29" t="str">
        <f>VLOOKUP($S50,'Mushroom Index'!$A$3:$I$35,5)</f>
        <v>Agarics</v>
      </c>
      <c r="U50" s="57" t="str">
        <f>CONCATENATE(VLOOKUP(S50,'Mushroom Index'!$A$3:$I$35,2), " ", VLOOKUP(S50,'Mushroom Index'!$A$3:$I$35,3), " ", VLOOKUP(S50,'Mushroom Index'!$A$3:$I$35,4))</f>
        <v>Basidiomycotina Hymenomycetes Agaricales</v>
      </c>
      <c r="V50" s="65">
        <f>VLOOKUP($S50,'Mushroom Index'!$A$3:$I$35,6)</f>
        <v>1</v>
      </c>
      <c r="W50" s="65">
        <f>VLOOKUP($S50,'Mushroom Index'!$A$3:$I$35,7)</f>
        <v>1</v>
      </c>
      <c r="X50" s="65">
        <f>VLOOKUP($S50,'Mushroom Index'!$A$3:$I$35,8)</f>
        <v>1</v>
      </c>
      <c r="Y50" s="65">
        <f>VLOOKUP($S50,'Mushroom Index'!$A$3:$I$35,9)</f>
        <v>9</v>
      </c>
      <c r="Z50" s="103">
        <f t="shared" si="0"/>
        <v>39</v>
      </c>
      <c r="AA50" s="19"/>
      <c r="AB50" s="22"/>
    </row>
    <row r="51" spans="1:28" x14ac:dyDescent="0.25">
      <c r="A51" s="46"/>
      <c r="B51" s="22"/>
      <c r="C51" s="242" t="s">
        <v>1248</v>
      </c>
      <c r="D51" s="26" t="s">
        <v>1249</v>
      </c>
      <c r="E51" s="22"/>
      <c r="F51" s="173"/>
      <c r="G51" s="173"/>
      <c r="H51" s="173"/>
      <c r="I51" s="173"/>
      <c r="J51" s="22"/>
      <c r="K51" s="165"/>
      <c r="L51" s="165"/>
      <c r="M51" s="165"/>
      <c r="N51" s="165"/>
      <c r="O51" s="22"/>
      <c r="P51" s="29"/>
      <c r="Q51" s="29"/>
      <c r="R51" s="22"/>
      <c r="S51" s="57" t="s">
        <v>1026</v>
      </c>
      <c r="T51" s="29" t="str">
        <f>VLOOKUP($S51,'Mushroom Index'!$A$3:$I$35,5)</f>
        <v>Agarics</v>
      </c>
      <c r="U51" s="57" t="str">
        <f>CONCATENATE(VLOOKUP(S51,'Mushroom Index'!$A$3:$I$35,2), " ", VLOOKUP(S51,'Mushroom Index'!$A$3:$I$35,3), " ", VLOOKUP(S51,'Mushroom Index'!$A$3:$I$35,4))</f>
        <v>Basidiomycotina Hymenomycetes Agaricales</v>
      </c>
      <c r="V51" s="65">
        <f>VLOOKUP($S51,'Mushroom Index'!$A$3:$I$35,6)</f>
        <v>1</v>
      </c>
      <c r="W51" s="65">
        <f>VLOOKUP($S51,'Mushroom Index'!$A$3:$I$35,7)</f>
        <v>1</v>
      </c>
      <c r="X51" s="65">
        <f>VLOOKUP($S51,'Mushroom Index'!$A$3:$I$35,8)</f>
        <v>1</v>
      </c>
      <c r="Y51" s="65">
        <f>VLOOKUP($S51,'Mushroom Index'!$A$3:$I$35,9)</f>
        <v>9</v>
      </c>
      <c r="Z51" s="103">
        <f t="shared" si="0"/>
        <v>40</v>
      </c>
      <c r="AA51" s="19"/>
      <c r="AB51" s="22"/>
    </row>
    <row r="52" spans="1:28" x14ac:dyDescent="0.25">
      <c r="A52" s="46"/>
      <c r="B52" s="22"/>
      <c r="C52" s="242" t="s">
        <v>1247</v>
      </c>
      <c r="D52" s="26" t="s">
        <v>1246</v>
      </c>
      <c r="E52" s="22"/>
      <c r="F52" s="173"/>
      <c r="G52" s="173"/>
      <c r="H52" s="173"/>
      <c r="I52" s="173"/>
      <c r="J52" s="22"/>
      <c r="K52" s="165"/>
      <c r="L52" s="165"/>
      <c r="M52" s="165"/>
      <c r="N52" s="165"/>
      <c r="O52" s="22"/>
      <c r="P52" s="29"/>
      <c r="Q52" s="29"/>
      <c r="R52" s="22"/>
      <c r="S52" s="57" t="s">
        <v>1027</v>
      </c>
      <c r="T52" s="29" t="str">
        <f>VLOOKUP($S52,'Mushroom Index'!$A$3:$I$35,5)</f>
        <v>Agarics</v>
      </c>
      <c r="U52" s="57" t="str">
        <f>CONCATENATE(VLOOKUP(S52,'Mushroom Index'!$A$3:$I$35,2), " ", VLOOKUP(S52,'Mushroom Index'!$A$3:$I$35,3), " ", VLOOKUP(S52,'Mushroom Index'!$A$3:$I$35,4))</f>
        <v>Basidiomycotina Hymenomycetes Agaricales</v>
      </c>
      <c r="V52" s="65">
        <f>VLOOKUP($S52,'Mushroom Index'!$A$3:$I$35,6)</f>
        <v>1</v>
      </c>
      <c r="W52" s="65">
        <f>VLOOKUP($S52,'Mushroom Index'!$A$3:$I$35,7)</f>
        <v>1</v>
      </c>
      <c r="X52" s="65">
        <f>VLOOKUP($S52,'Mushroom Index'!$A$3:$I$35,8)</f>
        <v>1</v>
      </c>
      <c r="Y52" s="65">
        <f>VLOOKUP($S52,'Mushroom Index'!$A$3:$I$35,9)</f>
        <v>10</v>
      </c>
      <c r="Z52" s="103">
        <f t="shared" si="0"/>
        <v>41</v>
      </c>
      <c r="AA52" s="19"/>
      <c r="AB52" s="22"/>
    </row>
    <row r="53" spans="1:28" x14ac:dyDescent="0.25">
      <c r="A53" s="46"/>
      <c r="B53" s="22"/>
      <c r="C53" s="242" t="s">
        <v>1233</v>
      </c>
      <c r="D53" s="26" t="s">
        <v>1234</v>
      </c>
      <c r="E53" s="22"/>
      <c r="F53" s="173"/>
      <c r="G53" s="173"/>
      <c r="H53" s="173"/>
      <c r="I53" s="173"/>
      <c r="J53" s="22"/>
      <c r="K53" s="165"/>
      <c r="L53" s="165"/>
      <c r="M53" s="165"/>
      <c r="N53" s="165"/>
      <c r="O53" s="22"/>
      <c r="P53" s="29"/>
      <c r="Q53" s="29"/>
      <c r="R53" s="22"/>
      <c r="S53" s="57" t="s">
        <v>1027</v>
      </c>
      <c r="T53" s="29" t="str">
        <f>VLOOKUP($S53,'Mushroom Index'!$A$3:$I$35,5)</f>
        <v>Agarics</v>
      </c>
      <c r="U53" s="57" t="str">
        <f>CONCATENATE(VLOOKUP(S53,'Mushroom Index'!$A$3:$I$35,2), " ", VLOOKUP(S53,'Mushroom Index'!$A$3:$I$35,3), " ", VLOOKUP(S53,'Mushroom Index'!$A$3:$I$35,4))</f>
        <v>Basidiomycotina Hymenomycetes Agaricales</v>
      </c>
      <c r="V53" s="65">
        <f>VLOOKUP($S53,'Mushroom Index'!$A$3:$I$35,6)</f>
        <v>1</v>
      </c>
      <c r="W53" s="65">
        <f>VLOOKUP($S53,'Mushroom Index'!$A$3:$I$35,7)</f>
        <v>1</v>
      </c>
      <c r="X53" s="65">
        <f>VLOOKUP($S53,'Mushroom Index'!$A$3:$I$35,8)</f>
        <v>1</v>
      </c>
      <c r="Y53" s="65">
        <f>VLOOKUP($S53,'Mushroom Index'!$A$3:$I$35,9)</f>
        <v>10</v>
      </c>
      <c r="Z53" s="103">
        <f t="shared" si="0"/>
        <v>42</v>
      </c>
      <c r="AA53" s="19"/>
      <c r="AB53" s="22"/>
    </row>
    <row r="54" spans="1:28" x14ac:dyDescent="0.25">
      <c r="A54" s="46"/>
      <c r="B54" s="22"/>
      <c r="C54" s="242" t="s">
        <v>1081</v>
      </c>
      <c r="D54" s="26" t="s">
        <v>1235</v>
      </c>
      <c r="E54" s="22"/>
      <c r="F54" s="173"/>
      <c r="G54" s="173"/>
      <c r="H54" s="173"/>
      <c r="I54" s="173"/>
      <c r="J54" s="22"/>
      <c r="K54" s="165"/>
      <c r="L54" s="165"/>
      <c r="M54" s="165"/>
      <c r="N54" s="165"/>
      <c r="O54" s="22"/>
      <c r="P54" s="29"/>
      <c r="Q54" s="29"/>
      <c r="R54" s="22"/>
      <c r="S54" s="57" t="s">
        <v>1027</v>
      </c>
      <c r="T54" s="29" t="str">
        <f>VLOOKUP($S54,'Mushroom Index'!$A$3:$I$35,5)</f>
        <v>Agarics</v>
      </c>
      <c r="U54" s="57" t="str">
        <f>CONCATENATE(VLOOKUP(S54,'Mushroom Index'!$A$3:$I$35,2), " ", VLOOKUP(S54,'Mushroom Index'!$A$3:$I$35,3), " ", VLOOKUP(S54,'Mushroom Index'!$A$3:$I$35,4))</f>
        <v>Basidiomycotina Hymenomycetes Agaricales</v>
      </c>
      <c r="V54" s="65">
        <f>VLOOKUP($S54,'Mushroom Index'!$A$3:$I$35,6)</f>
        <v>1</v>
      </c>
      <c r="W54" s="65">
        <f>VLOOKUP($S54,'Mushroom Index'!$A$3:$I$35,7)</f>
        <v>1</v>
      </c>
      <c r="X54" s="65">
        <f>VLOOKUP($S54,'Mushroom Index'!$A$3:$I$35,8)</f>
        <v>1</v>
      </c>
      <c r="Y54" s="65">
        <f>VLOOKUP($S54,'Mushroom Index'!$A$3:$I$35,9)</f>
        <v>10</v>
      </c>
      <c r="Z54" s="103">
        <f t="shared" si="0"/>
        <v>43</v>
      </c>
      <c r="AA54" s="19"/>
      <c r="AB54" s="22"/>
    </row>
    <row r="55" spans="1:28" x14ac:dyDescent="0.25">
      <c r="A55" s="46"/>
      <c r="B55" s="22"/>
      <c r="C55" s="242" t="s">
        <v>1236</v>
      </c>
      <c r="D55" s="26" t="s">
        <v>1237</v>
      </c>
      <c r="E55" s="22"/>
      <c r="F55" s="173"/>
      <c r="G55" s="173"/>
      <c r="H55" s="173"/>
      <c r="I55" s="173"/>
      <c r="J55" s="22"/>
      <c r="K55" s="165"/>
      <c r="L55" s="165"/>
      <c r="M55" s="165"/>
      <c r="N55" s="165"/>
      <c r="O55" s="22"/>
      <c r="P55" s="29"/>
      <c r="Q55" s="29"/>
      <c r="R55" s="22"/>
      <c r="S55" s="57" t="s">
        <v>1028</v>
      </c>
      <c r="T55" s="29" t="str">
        <f>VLOOKUP($S55,'Mushroom Index'!$A$3:$I$35,5)</f>
        <v>Agarics</v>
      </c>
      <c r="U55" s="57" t="str">
        <f>CONCATENATE(VLOOKUP(S55,'Mushroom Index'!$A$3:$I$35,2), " ", VLOOKUP(S55,'Mushroom Index'!$A$3:$I$35,3), " ", VLOOKUP(S55,'Mushroom Index'!$A$3:$I$35,4))</f>
        <v>Basidiomycotina Hymenomycetes Agaricales</v>
      </c>
      <c r="V55" s="65">
        <f>VLOOKUP($S55,'Mushroom Index'!$A$3:$I$35,6)</f>
        <v>1</v>
      </c>
      <c r="W55" s="65">
        <f>VLOOKUP($S55,'Mushroom Index'!$A$3:$I$35,7)</f>
        <v>1</v>
      </c>
      <c r="X55" s="65">
        <f>VLOOKUP($S55,'Mushroom Index'!$A$3:$I$35,8)</f>
        <v>1</v>
      </c>
      <c r="Y55" s="65">
        <f>VLOOKUP($S55,'Mushroom Index'!$A$3:$I$35,9)</f>
        <v>11</v>
      </c>
      <c r="Z55" s="103">
        <f t="shared" si="0"/>
        <v>44</v>
      </c>
      <c r="AA55" s="19"/>
      <c r="AB55" s="22"/>
    </row>
    <row r="56" spans="1:28" x14ac:dyDescent="0.25">
      <c r="A56" s="46"/>
      <c r="B56" s="22"/>
      <c r="C56" s="242" t="s">
        <v>1241</v>
      </c>
      <c r="D56" s="26" t="s">
        <v>1240</v>
      </c>
      <c r="E56" s="22"/>
      <c r="F56" s="173"/>
      <c r="G56" s="173"/>
      <c r="H56" s="173"/>
      <c r="I56" s="173"/>
      <c r="J56" s="22"/>
      <c r="K56" s="165"/>
      <c r="L56" s="165"/>
      <c r="M56" s="165"/>
      <c r="N56" s="165"/>
      <c r="O56" s="22"/>
      <c r="P56" s="29"/>
      <c r="Q56" s="29"/>
      <c r="R56" s="22"/>
      <c r="S56" s="57" t="s">
        <v>1028</v>
      </c>
      <c r="T56" s="29" t="str">
        <f>VLOOKUP($S56,'Mushroom Index'!$A$3:$I$35,5)</f>
        <v>Agarics</v>
      </c>
      <c r="U56" s="57" t="str">
        <f>CONCATENATE(VLOOKUP(S56,'Mushroom Index'!$A$3:$I$35,2), " ", VLOOKUP(S56,'Mushroom Index'!$A$3:$I$35,3), " ", VLOOKUP(S56,'Mushroom Index'!$A$3:$I$35,4))</f>
        <v>Basidiomycotina Hymenomycetes Agaricales</v>
      </c>
      <c r="V56" s="65">
        <f>VLOOKUP($S56,'Mushroom Index'!$A$3:$I$35,6)</f>
        <v>1</v>
      </c>
      <c r="W56" s="65">
        <f>VLOOKUP($S56,'Mushroom Index'!$A$3:$I$35,7)</f>
        <v>1</v>
      </c>
      <c r="X56" s="65">
        <f>VLOOKUP($S56,'Mushroom Index'!$A$3:$I$35,8)</f>
        <v>1</v>
      </c>
      <c r="Y56" s="65">
        <f>VLOOKUP($S56,'Mushroom Index'!$A$3:$I$35,9)</f>
        <v>11</v>
      </c>
      <c r="Z56" s="103">
        <f t="shared" si="0"/>
        <v>45</v>
      </c>
      <c r="AA56" s="19"/>
      <c r="AB56" s="22"/>
    </row>
    <row r="57" spans="1:28" x14ac:dyDescent="0.25">
      <c r="A57" s="46"/>
      <c r="B57" s="22"/>
      <c r="C57" s="242" t="s">
        <v>817</v>
      </c>
      <c r="D57" s="26" t="s">
        <v>1299</v>
      </c>
      <c r="E57" s="22"/>
      <c r="F57" s="173"/>
      <c r="G57" s="173" t="s">
        <v>777</v>
      </c>
      <c r="H57" s="173"/>
      <c r="I57" s="173"/>
      <c r="J57" s="22"/>
      <c r="K57" s="165"/>
      <c r="L57" s="165"/>
      <c r="M57" s="165" t="s">
        <v>788</v>
      </c>
      <c r="N57" s="165"/>
      <c r="O57" s="22"/>
      <c r="P57" s="29" t="s">
        <v>796</v>
      </c>
      <c r="Q57" s="29"/>
      <c r="R57" s="22"/>
      <c r="S57" s="57" t="s">
        <v>1028</v>
      </c>
      <c r="T57" s="29" t="str">
        <f>VLOOKUP($S57,'Mushroom Index'!$A$3:$I$35,5)</f>
        <v>Agarics</v>
      </c>
      <c r="U57" s="57" t="str">
        <f>CONCATENATE(VLOOKUP(S57,'Mushroom Index'!$A$3:$I$35,2), " ", VLOOKUP(S57,'Mushroom Index'!$A$3:$I$35,3), " ", VLOOKUP(S57,'Mushroom Index'!$A$3:$I$35,4))</f>
        <v>Basidiomycotina Hymenomycetes Agaricales</v>
      </c>
      <c r="V57" s="65">
        <f>VLOOKUP($S57,'Mushroom Index'!$A$3:$I$35,6)</f>
        <v>1</v>
      </c>
      <c r="W57" s="65">
        <f>VLOOKUP($S57,'Mushroom Index'!$A$3:$I$35,7)</f>
        <v>1</v>
      </c>
      <c r="X57" s="65">
        <f>VLOOKUP($S57,'Mushroom Index'!$A$3:$I$35,8)</f>
        <v>1</v>
      </c>
      <c r="Y57" s="65">
        <f>VLOOKUP($S57,'Mushroom Index'!$A$3:$I$35,9)</f>
        <v>11</v>
      </c>
      <c r="Z57" s="103">
        <f t="shared" si="0"/>
        <v>46</v>
      </c>
      <c r="AA57" s="19"/>
      <c r="AB57" s="22"/>
    </row>
    <row r="58" spans="1:28" x14ac:dyDescent="0.25">
      <c r="A58" s="46"/>
      <c r="B58" s="22"/>
      <c r="C58" s="242" t="s">
        <v>808</v>
      </c>
      <c r="D58" s="26" t="s">
        <v>809</v>
      </c>
      <c r="E58" s="22"/>
      <c r="F58" s="173"/>
      <c r="G58" s="173" t="s">
        <v>777</v>
      </c>
      <c r="H58" s="173"/>
      <c r="I58" s="173"/>
      <c r="J58" s="22"/>
      <c r="K58" s="165"/>
      <c r="L58" s="165"/>
      <c r="M58" s="165" t="s">
        <v>788</v>
      </c>
      <c r="N58" s="165"/>
      <c r="O58" s="22"/>
      <c r="P58" s="29" t="s">
        <v>796</v>
      </c>
      <c r="Q58" s="29"/>
      <c r="R58" s="22"/>
      <c r="S58" s="57" t="s">
        <v>1028</v>
      </c>
      <c r="T58" s="29" t="str">
        <f>VLOOKUP($S58,'Mushroom Index'!$A$3:$I$35,5)</f>
        <v>Agarics</v>
      </c>
      <c r="U58" s="57" t="str">
        <f>CONCATENATE(VLOOKUP(S58,'Mushroom Index'!$A$3:$I$35,2), " ", VLOOKUP(S58,'Mushroom Index'!$A$3:$I$35,3), " ", VLOOKUP(S58,'Mushroom Index'!$A$3:$I$35,4))</f>
        <v>Basidiomycotina Hymenomycetes Agaricales</v>
      </c>
      <c r="V58" s="65">
        <f>VLOOKUP($S58,'Mushroom Index'!$A$3:$I$35,6)</f>
        <v>1</v>
      </c>
      <c r="W58" s="65">
        <f>VLOOKUP($S58,'Mushroom Index'!$A$3:$I$35,7)</f>
        <v>1</v>
      </c>
      <c r="X58" s="65">
        <f>VLOOKUP($S58,'Mushroom Index'!$A$3:$I$35,8)</f>
        <v>1</v>
      </c>
      <c r="Y58" s="65">
        <f>VLOOKUP($S58,'Mushroom Index'!$A$3:$I$35,9)</f>
        <v>11</v>
      </c>
      <c r="Z58" s="103">
        <f t="shared" si="0"/>
        <v>47</v>
      </c>
      <c r="AA58" s="19"/>
      <c r="AB58" s="22"/>
    </row>
    <row r="59" spans="1:28" s="31" customFormat="1" ht="12.75" customHeight="1" x14ac:dyDescent="0.25">
      <c r="A59" s="29"/>
      <c r="B59" s="22"/>
      <c r="C59" s="242" t="s">
        <v>794</v>
      </c>
      <c r="D59" s="26" t="s">
        <v>795</v>
      </c>
      <c r="E59" s="22"/>
      <c r="F59" s="173" t="s">
        <v>776</v>
      </c>
      <c r="G59" s="173"/>
      <c r="H59" s="173"/>
      <c r="I59" s="173"/>
      <c r="J59" s="22"/>
      <c r="K59" s="165"/>
      <c r="L59" s="165"/>
      <c r="M59" s="174" t="s">
        <v>788</v>
      </c>
      <c r="N59" s="165"/>
      <c r="O59" s="22"/>
      <c r="P59" s="29" t="s">
        <v>796</v>
      </c>
      <c r="Q59" s="29"/>
      <c r="R59" s="22"/>
      <c r="S59" s="57" t="s">
        <v>1028</v>
      </c>
      <c r="T59" s="29" t="str">
        <f>VLOOKUP($S59,'Mushroom Index'!$A$3:$I$35,5)</f>
        <v>Agarics</v>
      </c>
      <c r="U59" s="57" t="str">
        <f>CONCATENATE(VLOOKUP(S59,'Mushroom Index'!$A$3:$I$35,2), " ", VLOOKUP(S59,'Mushroom Index'!$A$3:$I$35,3), " ", VLOOKUP(S59,'Mushroom Index'!$A$3:$I$35,4))</f>
        <v>Basidiomycotina Hymenomycetes Agaricales</v>
      </c>
      <c r="V59" s="65">
        <f>VLOOKUP($S59,'Mushroom Index'!$A$3:$I$35,6)</f>
        <v>1</v>
      </c>
      <c r="W59" s="65">
        <f>VLOOKUP($S59,'Mushroom Index'!$A$3:$I$35,7)</f>
        <v>1</v>
      </c>
      <c r="X59" s="65">
        <f>VLOOKUP($S59,'Mushroom Index'!$A$3:$I$35,8)</f>
        <v>1</v>
      </c>
      <c r="Y59" s="65">
        <f>VLOOKUP($S59,'Mushroom Index'!$A$3:$I$35,9)</f>
        <v>11</v>
      </c>
      <c r="Z59" s="103">
        <f t="shared" si="0"/>
        <v>48</v>
      </c>
      <c r="AA59" s="50"/>
      <c r="AB59" s="52"/>
    </row>
    <row r="60" spans="1:28" s="31" customFormat="1" ht="12.75" customHeight="1" x14ac:dyDescent="0.25">
      <c r="A60" s="29"/>
      <c r="B60" s="22"/>
      <c r="C60" s="242" t="s">
        <v>1100</v>
      </c>
      <c r="D60" s="26" t="s">
        <v>1101</v>
      </c>
      <c r="E60" s="22"/>
      <c r="F60" s="173"/>
      <c r="G60" s="173"/>
      <c r="H60" s="173"/>
      <c r="I60" s="173"/>
      <c r="J60" s="22"/>
      <c r="K60" s="165"/>
      <c r="L60" s="165"/>
      <c r="M60" s="174"/>
      <c r="N60" s="165"/>
      <c r="O60" s="22"/>
      <c r="P60" s="29"/>
      <c r="Q60" s="29"/>
      <c r="R60" s="22"/>
      <c r="S60" s="57" t="s">
        <v>1029</v>
      </c>
      <c r="T60" s="29" t="str">
        <f>VLOOKUP($S60,'Mushroom Index'!$A$3:$I$35,5)</f>
        <v>Agarics</v>
      </c>
      <c r="U60" s="57" t="str">
        <f>CONCATENATE(VLOOKUP(S60,'Mushroom Index'!$A$3:$I$35,2), " ", VLOOKUP(S60,'Mushroom Index'!$A$3:$I$35,3), " ", VLOOKUP(S60,'Mushroom Index'!$A$3:$I$35,4))</f>
        <v>Basidiomycotina Hymenomycetes Agaricales</v>
      </c>
      <c r="V60" s="65">
        <f>VLOOKUP($S60,'Mushroom Index'!$A$3:$I$35,6)</f>
        <v>1</v>
      </c>
      <c r="W60" s="65">
        <f>VLOOKUP($S60,'Mushroom Index'!$A$3:$I$35,7)</f>
        <v>1</v>
      </c>
      <c r="X60" s="65">
        <f>VLOOKUP($S60,'Mushroom Index'!$A$3:$I$35,8)</f>
        <v>1</v>
      </c>
      <c r="Y60" s="65">
        <f>VLOOKUP($S60,'Mushroom Index'!$A$3:$I$35,9)</f>
        <v>12</v>
      </c>
      <c r="Z60" s="103">
        <f t="shared" si="0"/>
        <v>49</v>
      </c>
      <c r="AA60" s="50"/>
      <c r="AB60" s="52"/>
    </row>
    <row r="61" spans="1:28" s="31" customFormat="1" x14ac:dyDescent="0.25">
      <c r="A61" s="29"/>
      <c r="B61" s="22"/>
      <c r="C61" s="242" t="s">
        <v>818</v>
      </c>
      <c r="D61" s="26" t="s">
        <v>838</v>
      </c>
      <c r="E61" s="22"/>
      <c r="F61" s="173"/>
      <c r="G61" s="173" t="s">
        <v>777</v>
      </c>
      <c r="H61" s="173"/>
      <c r="I61" s="173"/>
      <c r="J61" s="22"/>
      <c r="K61" s="165"/>
      <c r="L61" s="165"/>
      <c r="M61" s="165" t="s">
        <v>788</v>
      </c>
      <c r="N61" s="165"/>
      <c r="O61" s="22"/>
      <c r="P61" s="29" t="s">
        <v>802</v>
      </c>
      <c r="Q61" s="29"/>
      <c r="R61" s="22"/>
      <c r="S61" s="57" t="s">
        <v>1030</v>
      </c>
      <c r="T61" s="29" t="str">
        <f>VLOOKUP($S61,'Mushroom Index'!$A$3:$I$35,5)</f>
        <v>Agarics</v>
      </c>
      <c r="U61" s="57" t="str">
        <f>CONCATENATE(VLOOKUP(S61,'Mushroom Index'!$A$3:$I$35,2), " ", VLOOKUP(S61,'Mushroom Index'!$A$3:$I$35,3), " ", VLOOKUP(S61,'Mushroom Index'!$A$3:$I$35,4))</f>
        <v>Basidiomycotina Hymenomycetes Agaricales</v>
      </c>
      <c r="V61" s="65">
        <f>VLOOKUP($S61,'Mushroom Index'!$A$3:$I$35,6)</f>
        <v>1</v>
      </c>
      <c r="W61" s="65">
        <f>VLOOKUP($S61,'Mushroom Index'!$A$3:$I$35,7)</f>
        <v>1</v>
      </c>
      <c r="X61" s="65">
        <f>VLOOKUP($S61,'Mushroom Index'!$A$3:$I$35,8)</f>
        <v>1</v>
      </c>
      <c r="Y61" s="65">
        <f>VLOOKUP($S61,'Mushroom Index'!$A$3:$I$35,9)</f>
        <v>13</v>
      </c>
      <c r="Z61" s="103">
        <f t="shared" si="0"/>
        <v>50</v>
      </c>
      <c r="AA61" s="50"/>
      <c r="AB61" s="52"/>
    </row>
    <row r="62" spans="1:28" s="31" customFormat="1" x14ac:dyDescent="0.25">
      <c r="A62" s="29"/>
      <c r="B62" s="22"/>
      <c r="C62" s="242" t="s">
        <v>1238</v>
      </c>
      <c r="D62" s="26" t="s">
        <v>1239</v>
      </c>
      <c r="E62" s="22"/>
      <c r="F62" s="173"/>
      <c r="G62" s="173"/>
      <c r="H62" s="173"/>
      <c r="I62" s="173"/>
      <c r="J62" s="22"/>
      <c r="K62" s="165"/>
      <c r="L62" s="165"/>
      <c r="M62" s="165"/>
      <c r="N62" s="165"/>
      <c r="O62" s="22"/>
      <c r="P62" s="29"/>
      <c r="Q62" s="29"/>
      <c r="R62" s="22"/>
      <c r="S62" s="57" t="s">
        <v>1030</v>
      </c>
      <c r="T62" s="29" t="str">
        <f>VLOOKUP($S62,'Mushroom Index'!$A$3:$I$35,5)</f>
        <v>Agarics</v>
      </c>
      <c r="U62" s="57" t="str">
        <f>CONCATENATE(VLOOKUP(S62,'Mushroom Index'!$A$3:$I$35,2), " ", VLOOKUP(S62,'Mushroom Index'!$A$3:$I$35,3), " ", VLOOKUP(S62,'Mushroom Index'!$A$3:$I$35,4))</f>
        <v>Basidiomycotina Hymenomycetes Agaricales</v>
      </c>
      <c r="V62" s="65">
        <f>VLOOKUP($S62,'Mushroom Index'!$A$3:$I$35,6)</f>
        <v>1</v>
      </c>
      <c r="W62" s="65">
        <f>VLOOKUP($S62,'Mushroom Index'!$A$3:$I$35,7)</f>
        <v>1</v>
      </c>
      <c r="X62" s="65">
        <f>VLOOKUP($S62,'Mushroom Index'!$A$3:$I$35,8)</f>
        <v>1</v>
      </c>
      <c r="Y62" s="65">
        <f>VLOOKUP($S62,'Mushroom Index'!$A$3:$I$35,9)</f>
        <v>13</v>
      </c>
      <c r="Z62" s="103">
        <f t="shared" si="0"/>
        <v>51</v>
      </c>
      <c r="AA62" s="50"/>
      <c r="AB62" s="52"/>
    </row>
    <row r="63" spans="1:28" s="31" customFormat="1" x14ac:dyDescent="0.25">
      <c r="A63" s="29"/>
      <c r="B63" s="22"/>
      <c r="C63" s="242" t="s">
        <v>1242</v>
      </c>
      <c r="D63" s="26" t="s">
        <v>1243</v>
      </c>
      <c r="E63" s="22"/>
      <c r="F63" s="27"/>
      <c r="G63" s="27"/>
      <c r="H63" s="27"/>
      <c r="I63" s="27"/>
      <c r="J63" s="22"/>
      <c r="K63" s="27"/>
      <c r="L63" s="27"/>
      <c r="M63" s="27"/>
      <c r="N63" s="27"/>
      <c r="O63" s="22"/>
      <c r="P63" s="29"/>
      <c r="Q63" s="29"/>
      <c r="R63" s="22"/>
      <c r="S63" s="57" t="s">
        <v>1031</v>
      </c>
      <c r="T63" s="29" t="str">
        <f>VLOOKUP($S63,'Mushroom Index'!$A$3:$I$35,5)</f>
        <v>Agarics</v>
      </c>
      <c r="U63" s="57" t="str">
        <f>CONCATENATE(VLOOKUP(S63,'Mushroom Index'!$A$3:$I$35,2), " ", VLOOKUP(S63,'Mushroom Index'!$A$3:$I$35,3), " ", VLOOKUP(S63,'Mushroom Index'!$A$3:$I$35,4))</f>
        <v>Basidiomycotina Hymenomycetes Agaricales</v>
      </c>
      <c r="V63" s="65">
        <f>VLOOKUP($S63,'Mushroom Index'!$A$3:$I$35,6)</f>
        <v>1</v>
      </c>
      <c r="W63" s="65">
        <f>VLOOKUP($S63,'Mushroom Index'!$A$3:$I$35,7)</f>
        <v>1</v>
      </c>
      <c r="X63" s="65">
        <f>VLOOKUP($S63,'Mushroom Index'!$A$3:$I$35,8)</f>
        <v>1</v>
      </c>
      <c r="Y63" s="65">
        <f>VLOOKUP($S63,'Mushroom Index'!$A$3:$I$35,9)</f>
        <v>14</v>
      </c>
      <c r="Z63" s="103">
        <f t="shared" si="0"/>
        <v>52</v>
      </c>
      <c r="AA63" s="50"/>
      <c r="AB63" s="52"/>
    </row>
    <row r="64" spans="1:28" s="31" customFormat="1" ht="12.75" customHeight="1" x14ac:dyDescent="0.25">
      <c r="A64" s="29"/>
      <c r="B64" s="22"/>
      <c r="C64" s="242" t="s">
        <v>1295</v>
      </c>
      <c r="D64" s="26" t="s">
        <v>805</v>
      </c>
      <c r="E64" s="22"/>
      <c r="F64" s="27"/>
      <c r="G64" s="27" t="s">
        <v>777</v>
      </c>
      <c r="H64" s="27"/>
      <c r="I64" s="27"/>
      <c r="J64" s="22"/>
      <c r="K64" s="27"/>
      <c r="L64" s="27"/>
      <c r="M64" s="27" t="s">
        <v>788</v>
      </c>
      <c r="N64" s="27"/>
      <c r="O64" s="22"/>
      <c r="P64" s="29" t="s">
        <v>796</v>
      </c>
      <c r="Q64" s="29"/>
      <c r="R64" s="22"/>
      <c r="S64" s="57" t="s">
        <v>1031</v>
      </c>
      <c r="T64" s="29" t="str">
        <f>VLOOKUP($S64,'Mushroom Index'!$A$3:$I$35,5)</f>
        <v>Agarics</v>
      </c>
      <c r="U64" s="57" t="str">
        <f>CONCATENATE(VLOOKUP(S64,'Mushroom Index'!$A$3:$I$35,2), " ", VLOOKUP(S64,'Mushroom Index'!$A$3:$I$35,3), " ", VLOOKUP(S64,'Mushroom Index'!$A$3:$I$35,4))</f>
        <v>Basidiomycotina Hymenomycetes Agaricales</v>
      </c>
      <c r="V64" s="65">
        <f>VLOOKUP($S64,'Mushroom Index'!$A$3:$I$35,6)</f>
        <v>1</v>
      </c>
      <c r="W64" s="65">
        <f>VLOOKUP($S64,'Mushroom Index'!$A$3:$I$35,7)</f>
        <v>1</v>
      </c>
      <c r="X64" s="65">
        <f>VLOOKUP($S64,'Mushroom Index'!$A$3:$I$35,8)</f>
        <v>1</v>
      </c>
      <c r="Y64" s="65">
        <f>VLOOKUP($S64,'Mushroom Index'!$A$3:$I$35,9)</f>
        <v>14</v>
      </c>
      <c r="Z64" s="103">
        <f t="shared" si="0"/>
        <v>53</v>
      </c>
      <c r="AA64" s="50"/>
      <c r="AB64" s="52"/>
    </row>
    <row r="65" spans="1:28" s="31" customFormat="1" x14ac:dyDescent="0.25">
      <c r="A65" s="29"/>
      <c r="B65" s="22"/>
      <c r="C65" s="242" t="s">
        <v>1245</v>
      </c>
      <c r="D65" s="26" t="s">
        <v>1244</v>
      </c>
      <c r="E65" s="22"/>
      <c r="F65" s="27"/>
      <c r="G65" s="27"/>
      <c r="H65" s="27"/>
      <c r="I65" s="27"/>
      <c r="J65" s="22"/>
      <c r="K65" s="27"/>
      <c r="L65" s="27"/>
      <c r="M65" s="27"/>
      <c r="N65" s="27"/>
      <c r="O65" s="22"/>
      <c r="P65" s="29"/>
      <c r="Q65" s="29"/>
      <c r="R65" s="22"/>
      <c r="S65" s="57" t="s">
        <v>1031</v>
      </c>
      <c r="T65" s="29" t="str">
        <f>VLOOKUP($S65,'Mushroom Index'!$A$3:$I$35,5)</f>
        <v>Agarics</v>
      </c>
      <c r="U65" s="57" t="str">
        <f>CONCATENATE(VLOOKUP(S65,'Mushroom Index'!$A$3:$I$35,2), " ", VLOOKUP(S65,'Mushroom Index'!$A$3:$I$35,3), " ", VLOOKUP(S65,'Mushroom Index'!$A$3:$I$35,4))</f>
        <v>Basidiomycotina Hymenomycetes Agaricales</v>
      </c>
      <c r="V65" s="65">
        <f>VLOOKUP($S65,'Mushroom Index'!$A$3:$I$35,6)</f>
        <v>1</v>
      </c>
      <c r="W65" s="65">
        <f>VLOOKUP($S65,'Mushroom Index'!$A$3:$I$35,7)</f>
        <v>1</v>
      </c>
      <c r="X65" s="65">
        <f>VLOOKUP($S65,'Mushroom Index'!$A$3:$I$35,8)</f>
        <v>1</v>
      </c>
      <c r="Y65" s="65">
        <f>VLOOKUP($S65,'Mushroom Index'!$A$3:$I$35,9)</f>
        <v>14</v>
      </c>
      <c r="Z65" s="103">
        <f t="shared" si="0"/>
        <v>54</v>
      </c>
      <c r="AA65" s="50"/>
      <c r="AB65" s="52"/>
    </row>
    <row r="66" spans="1:28" s="31" customFormat="1" x14ac:dyDescent="0.25">
      <c r="A66" s="29"/>
      <c r="B66" s="22"/>
      <c r="C66" s="242" t="s">
        <v>1252</v>
      </c>
      <c r="D66" s="26" t="s">
        <v>1253</v>
      </c>
      <c r="E66" s="22"/>
      <c r="F66" s="27"/>
      <c r="G66" s="27"/>
      <c r="H66" s="27"/>
      <c r="I66" s="27"/>
      <c r="J66" s="22"/>
      <c r="K66" s="27"/>
      <c r="L66" s="27"/>
      <c r="M66" s="27"/>
      <c r="N66" s="27"/>
      <c r="O66" s="22"/>
      <c r="P66" s="29"/>
      <c r="Q66" s="29"/>
      <c r="R66" s="22"/>
      <c r="S66" s="57" t="s">
        <v>1032</v>
      </c>
      <c r="T66" s="29" t="str">
        <f>VLOOKUP($S66,'Mushroom Index'!$A$3:$I$35,5)</f>
        <v>Agarics</v>
      </c>
      <c r="U66" s="57" t="str">
        <f>CONCATENATE(VLOOKUP(S66,'Mushroom Index'!$A$3:$I$35,2), " ", VLOOKUP(S66,'Mushroom Index'!$A$3:$I$35,3), " ", VLOOKUP(S66,'Mushroom Index'!$A$3:$I$35,4))</f>
        <v>Basidiomycotina Hymenomycetes Agaricales</v>
      </c>
      <c r="V66" s="65">
        <f>VLOOKUP($S66,'Mushroom Index'!$A$3:$I$35,6)</f>
        <v>1</v>
      </c>
      <c r="W66" s="65">
        <f>VLOOKUP($S66,'Mushroom Index'!$A$3:$I$35,7)</f>
        <v>1</v>
      </c>
      <c r="X66" s="65">
        <f>VLOOKUP($S66,'Mushroom Index'!$A$3:$I$35,8)</f>
        <v>1</v>
      </c>
      <c r="Y66" s="65">
        <f>VLOOKUP($S66,'Mushroom Index'!$A$3:$I$35,9)</f>
        <v>15</v>
      </c>
      <c r="Z66" s="103">
        <f t="shared" si="0"/>
        <v>55</v>
      </c>
      <c r="AA66" s="50"/>
      <c r="AB66" s="52"/>
    </row>
    <row r="67" spans="1:28" s="31" customFormat="1" x14ac:dyDescent="0.25">
      <c r="A67" s="29"/>
      <c r="B67" s="22"/>
      <c r="C67" s="242" t="s">
        <v>828</v>
      </c>
      <c r="D67" s="26" t="s">
        <v>1296</v>
      </c>
      <c r="E67" s="22"/>
      <c r="F67" s="27"/>
      <c r="G67" s="27" t="s">
        <v>777</v>
      </c>
      <c r="H67" s="27" t="s">
        <v>778</v>
      </c>
      <c r="I67" s="27"/>
      <c r="J67" s="22"/>
      <c r="K67" s="27"/>
      <c r="L67" s="27"/>
      <c r="M67" s="27" t="s">
        <v>788</v>
      </c>
      <c r="N67" s="27"/>
      <c r="O67" s="22"/>
      <c r="P67" s="29" t="s">
        <v>796</v>
      </c>
      <c r="Q67" s="29"/>
      <c r="R67" s="22"/>
      <c r="S67" s="57" t="s">
        <v>1032</v>
      </c>
      <c r="T67" s="29" t="str">
        <f>VLOOKUP($S67,'Mushroom Index'!$A$3:$I$35,5)</f>
        <v>Agarics</v>
      </c>
      <c r="U67" s="57" t="str">
        <f>CONCATENATE(VLOOKUP(S67,'Mushroom Index'!$A$3:$I$35,2), " ", VLOOKUP(S67,'Mushroom Index'!$A$3:$I$35,3), " ", VLOOKUP(S67,'Mushroom Index'!$A$3:$I$35,4))</f>
        <v>Basidiomycotina Hymenomycetes Agaricales</v>
      </c>
      <c r="V67" s="65">
        <f>VLOOKUP($S67,'Mushroom Index'!$A$3:$I$35,6)</f>
        <v>1</v>
      </c>
      <c r="W67" s="65">
        <f>VLOOKUP($S67,'Mushroom Index'!$A$3:$I$35,7)</f>
        <v>1</v>
      </c>
      <c r="X67" s="65">
        <f>VLOOKUP($S67,'Mushroom Index'!$A$3:$I$35,8)</f>
        <v>1</v>
      </c>
      <c r="Y67" s="65">
        <f>VLOOKUP($S67,'Mushroom Index'!$A$3:$I$35,9)</f>
        <v>15</v>
      </c>
      <c r="Z67" s="103">
        <f t="shared" si="0"/>
        <v>56</v>
      </c>
      <c r="AA67" s="50"/>
      <c r="AB67" s="52"/>
    </row>
    <row r="68" spans="1:28" x14ac:dyDescent="0.25">
      <c r="A68" s="46"/>
      <c r="B68" s="22"/>
      <c r="C68" s="242" t="s">
        <v>1268</v>
      </c>
      <c r="D68" s="26" t="s">
        <v>1269</v>
      </c>
      <c r="E68" s="22"/>
      <c r="F68" s="27"/>
      <c r="G68" s="27"/>
      <c r="H68" s="27"/>
      <c r="I68" s="27"/>
      <c r="J68" s="22"/>
      <c r="K68" s="27"/>
      <c r="L68" s="27"/>
      <c r="M68" s="27"/>
      <c r="N68" s="27"/>
      <c r="O68" s="22"/>
      <c r="P68" s="29"/>
      <c r="Q68" s="29"/>
      <c r="R68" s="22"/>
      <c r="S68" s="57" t="s">
        <v>1032</v>
      </c>
      <c r="T68" s="29" t="str">
        <f>VLOOKUP($S68,'Mushroom Index'!$A$3:$I$35,5)</f>
        <v>Agarics</v>
      </c>
      <c r="U68" s="57" t="str">
        <f>CONCATENATE(VLOOKUP(S68,'Mushroom Index'!$A$3:$I$35,2), " ", VLOOKUP(S68,'Mushroom Index'!$A$3:$I$35,3), " ", VLOOKUP(S68,'Mushroom Index'!$A$3:$I$35,4))</f>
        <v>Basidiomycotina Hymenomycetes Agaricales</v>
      </c>
      <c r="V68" s="65">
        <f>VLOOKUP($S68,'Mushroom Index'!$A$3:$I$35,6)</f>
        <v>1</v>
      </c>
      <c r="W68" s="65">
        <f>VLOOKUP($S68,'Mushroom Index'!$A$3:$I$35,7)</f>
        <v>1</v>
      </c>
      <c r="X68" s="65">
        <f>VLOOKUP($S68,'Mushroom Index'!$A$3:$I$35,8)</f>
        <v>1</v>
      </c>
      <c r="Y68" s="65">
        <f>VLOOKUP($S68,'Mushroom Index'!$A$3:$I$35,9)</f>
        <v>15</v>
      </c>
      <c r="Z68" s="103">
        <f t="shared" si="0"/>
        <v>57</v>
      </c>
      <c r="AA68" s="19"/>
      <c r="AB68" s="22"/>
    </row>
    <row r="69" spans="1:28" s="31" customFormat="1" ht="20.399999999999999" x14ac:dyDescent="0.25">
      <c r="A69" s="29"/>
      <c r="B69" s="22"/>
      <c r="C69" s="242" t="s">
        <v>804</v>
      </c>
      <c r="D69" s="26" t="s">
        <v>1270</v>
      </c>
      <c r="E69" s="22"/>
      <c r="F69" s="27"/>
      <c r="G69" s="27"/>
      <c r="H69" s="27"/>
      <c r="I69" s="27"/>
      <c r="J69" s="22"/>
      <c r="K69" s="27"/>
      <c r="L69" s="27"/>
      <c r="M69" s="27"/>
      <c r="N69" s="27"/>
      <c r="O69" s="22"/>
      <c r="P69" s="29"/>
      <c r="Q69" s="29"/>
      <c r="R69" s="22"/>
      <c r="S69" s="57" t="s">
        <v>1032</v>
      </c>
      <c r="T69" s="29" t="str">
        <f>VLOOKUP($S69,'Mushroom Index'!$A$3:$I$35,5)</f>
        <v>Agarics</v>
      </c>
      <c r="U69" s="57" t="str">
        <f>CONCATENATE(VLOOKUP(S69,'Mushroom Index'!$A$3:$I$35,2), " ", VLOOKUP(S69,'Mushroom Index'!$A$3:$I$35,3), " ", VLOOKUP(S69,'Mushroom Index'!$A$3:$I$35,4))</f>
        <v>Basidiomycotina Hymenomycetes Agaricales</v>
      </c>
      <c r="V69" s="65">
        <f>VLOOKUP($S69,'Mushroom Index'!$A$3:$I$35,6)</f>
        <v>1</v>
      </c>
      <c r="W69" s="65">
        <f>VLOOKUP($S69,'Mushroom Index'!$A$3:$I$35,7)</f>
        <v>1</v>
      </c>
      <c r="X69" s="65">
        <f>VLOOKUP($S69,'Mushroom Index'!$A$3:$I$35,8)</f>
        <v>1</v>
      </c>
      <c r="Y69" s="65">
        <f>VLOOKUP($S69,'Mushroom Index'!$A$3:$I$35,9)</f>
        <v>15</v>
      </c>
      <c r="Z69" s="103">
        <f t="shared" si="0"/>
        <v>58</v>
      </c>
      <c r="AA69" s="50"/>
      <c r="AB69" s="52"/>
    </row>
    <row r="70" spans="1:28" s="31" customFormat="1" x14ac:dyDescent="0.25">
      <c r="A70" s="29"/>
      <c r="B70" s="22"/>
      <c r="C70" s="242" t="s">
        <v>1267</v>
      </c>
      <c r="D70" s="26" t="s">
        <v>1266</v>
      </c>
      <c r="E70" s="22"/>
      <c r="F70" s="27"/>
      <c r="G70" s="27"/>
      <c r="H70" s="27"/>
      <c r="I70" s="27"/>
      <c r="J70" s="22"/>
      <c r="K70" s="27"/>
      <c r="L70" s="27"/>
      <c r="M70" s="27"/>
      <c r="N70" s="27"/>
      <c r="O70" s="22"/>
      <c r="P70" s="29"/>
      <c r="Q70" s="29"/>
      <c r="R70" s="22"/>
      <c r="S70" s="57" t="s">
        <v>1032</v>
      </c>
      <c r="T70" s="29" t="str">
        <f>VLOOKUP($S70,'Mushroom Index'!$A$3:$I$35,5)</f>
        <v>Agarics</v>
      </c>
      <c r="U70" s="57" t="str">
        <f>CONCATENATE(VLOOKUP(S70,'Mushroom Index'!$A$3:$I$35,2), " ", VLOOKUP(S70,'Mushroom Index'!$A$3:$I$35,3), " ", VLOOKUP(S70,'Mushroom Index'!$A$3:$I$35,4))</f>
        <v>Basidiomycotina Hymenomycetes Agaricales</v>
      </c>
      <c r="V70" s="65">
        <f>VLOOKUP($S70,'Mushroom Index'!$A$3:$I$35,6)</f>
        <v>1</v>
      </c>
      <c r="W70" s="65">
        <f>VLOOKUP($S70,'Mushroom Index'!$A$3:$I$35,7)</f>
        <v>1</v>
      </c>
      <c r="X70" s="65">
        <f>VLOOKUP($S70,'Mushroom Index'!$A$3:$I$35,8)</f>
        <v>1</v>
      </c>
      <c r="Y70" s="65">
        <f>VLOOKUP($S70,'Mushroom Index'!$A$3:$I$35,9)</f>
        <v>15</v>
      </c>
      <c r="Z70" s="103">
        <f t="shared" si="0"/>
        <v>59</v>
      </c>
      <c r="AA70" s="50"/>
      <c r="AB70" s="52"/>
    </row>
    <row r="71" spans="1:28" s="31" customFormat="1" x14ac:dyDescent="0.25">
      <c r="A71" s="29"/>
      <c r="B71" s="22"/>
      <c r="C71" s="242" t="s">
        <v>1255</v>
      </c>
      <c r="D71" s="26" t="s">
        <v>1254</v>
      </c>
      <c r="E71" s="22"/>
      <c r="F71" s="173"/>
      <c r="G71" s="173"/>
      <c r="H71" s="173"/>
      <c r="I71" s="173"/>
      <c r="J71" s="22"/>
      <c r="K71" s="165"/>
      <c r="L71" s="165"/>
      <c r="M71" s="165"/>
      <c r="N71" s="165"/>
      <c r="O71" s="22"/>
      <c r="P71" s="29"/>
      <c r="Q71" s="29"/>
      <c r="R71" s="22"/>
      <c r="S71" s="57" t="s">
        <v>1032</v>
      </c>
      <c r="T71" s="29" t="str">
        <f>VLOOKUP($S71,'Mushroom Index'!$A$3:$I$35,5)</f>
        <v>Agarics</v>
      </c>
      <c r="U71" s="57" t="str">
        <f>CONCATENATE(VLOOKUP(S71,'Mushroom Index'!$A$3:$I$35,2), " ", VLOOKUP(S71,'Mushroom Index'!$A$3:$I$35,3), " ", VLOOKUP(S71,'Mushroom Index'!$A$3:$I$35,4))</f>
        <v>Basidiomycotina Hymenomycetes Agaricales</v>
      </c>
      <c r="V71" s="65">
        <f>VLOOKUP($S71,'Mushroom Index'!$A$3:$I$35,6)</f>
        <v>1</v>
      </c>
      <c r="W71" s="65">
        <f>VLOOKUP($S71,'Mushroom Index'!$A$3:$I$35,7)</f>
        <v>1</v>
      </c>
      <c r="X71" s="65">
        <f>VLOOKUP($S71,'Mushroom Index'!$A$3:$I$35,8)</f>
        <v>1</v>
      </c>
      <c r="Y71" s="65">
        <f>VLOOKUP($S71,'Mushroom Index'!$A$3:$I$35,9)</f>
        <v>15</v>
      </c>
      <c r="Z71" s="103">
        <f t="shared" si="0"/>
        <v>60</v>
      </c>
      <c r="AA71" s="50"/>
      <c r="AB71" s="52"/>
    </row>
    <row r="72" spans="1:28" s="31" customFormat="1" x14ac:dyDescent="0.25">
      <c r="A72" s="29"/>
      <c r="B72" s="22"/>
      <c r="C72" s="242" t="s">
        <v>1256</v>
      </c>
      <c r="D72" s="26" t="s">
        <v>1257</v>
      </c>
      <c r="E72" s="22"/>
      <c r="F72" s="27"/>
      <c r="G72" s="27"/>
      <c r="H72" s="27"/>
      <c r="I72" s="27"/>
      <c r="J72" s="22"/>
      <c r="K72" s="27"/>
      <c r="L72" s="27"/>
      <c r="M72" s="27"/>
      <c r="N72" s="27"/>
      <c r="O72" s="22"/>
      <c r="P72" s="29"/>
      <c r="Q72" s="29"/>
      <c r="R72" s="22"/>
      <c r="S72" s="57" t="s">
        <v>1032</v>
      </c>
      <c r="T72" s="29" t="str">
        <f>VLOOKUP($S72,'Mushroom Index'!$A$3:$I$35,5)</f>
        <v>Agarics</v>
      </c>
      <c r="U72" s="57" t="str">
        <f>CONCATENATE(VLOOKUP(S72,'Mushroom Index'!$A$3:$I$35,2), " ", VLOOKUP(S72,'Mushroom Index'!$A$3:$I$35,3), " ", VLOOKUP(S72,'Mushroom Index'!$A$3:$I$35,4))</f>
        <v>Basidiomycotina Hymenomycetes Agaricales</v>
      </c>
      <c r="V72" s="65">
        <f>VLOOKUP($S72,'Mushroom Index'!$A$3:$I$35,6)</f>
        <v>1</v>
      </c>
      <c r="W72" s="65">
        <f>VLOOKUP($S72,'Mushroom Index'!$A$3:$I$35,7)</f>
        <v>1</v>
      </c>
      <c r="X72" s="65">
        <f>VLOOKUP($S72,'Mushroom Index'!$A$3:$I$35,8)</f>
        <v>1</v>
      </c>
      <c r="Y72" s="65">
        <f>VLOOKUP($S72,'Mushroom Index'!$A$3:$I$35,9)</f>
        <v>15</v>
      </c>
      <c r="Z72" s="103">
        <f t="shared" si="0"/>
        <v>61</v>
      </c>
      <c r="AA72" s="50"/>
      <c r="AB72" s="52"/>
    </row>
    <row r="73" spans="1:28" s="31" customFormat="1" x14ac:dyDescent="0.25">
      <c r="A73" s="29"/>
      <c r="B73" s="22"/>
      <c r="C73" s="242" t="s">
        <v>840</v>
      </c>
      <c r="D73" s="26" t="s">
        <v>841</v>
      </c>
      <c r="E73" s="22"/>
      <c r="F73" s="27"/>
      <c r="G73" s="27" t="s">
        <v>777</v>
      </c>
      <c r="H73" s="27" t="s">
        <v>778</v>
      </c>
      <c r="I73" s="27"/>
      <c r="J73" s="22"/>
      <c r="K73" s="27"/>
      <c r="L73" s="27"/>
      <c r="M73" s="27" t="s">
        <v>788</v>
      </c>
      <c r="N73" s="27"/>
      <c r="O73" s="22"/>
      <c r="P73" s="29"/>
      <c r="Q73" s="29"/>
      <c r="R73" s="22"/>
      <c r="S73" s="57" t="s">
        <v>1032</v>
      </c>
      <c r="T73" s="29" t="str">
        <f>VLOOKUP($S73,'Mushroom Index'!$A$3:$I$35,5)</f>
        <v>Agarics</v>
      </c>
      <c r="U73" s="57" t="str">
        <f>CONCATENATE(VLOOKUP(S73,'Mushroom Index'!$A$3:$I$35,2), " ", VLOOKUP(S73,'Mushroom Index'!$A$3:$I$35,3), " ", VLOOKUP(S73,'Mushroom Index'!$A$3:$I$35,4))</f>
        <v>Basidiomycotina Hymenomycetes Agaricales</v>
      </c>
      <c r="V73" s="65">
        <f>VLOOKUP($S73,'Mushroom Index'!$A$3:$I$35,6)</f>
        <v>1</v>
      </c>
      <c r="W73" s="65">
        <f>VLOOKUP($S73,'Mushroom Index'!$A$3:$I$35,7)</f>
        <v>1</v>
      </c>
      <c r="X73" s="65">
        <f>VLOOKUP($S73,'Mushroom Index'!$A$3:$I$35,8)</f>
        <v>1</v>
      </c>
      <c r="Y73" s="65">
        <f>VLOOKUP($S73,'Mushroom Index'!$A$3:$I$35,9)</f>
        <v>15</v>
      </c>
      <c r="Z73" s="103">
        <f t="shared" si="0"/>
        <v>62</v>
      </c>
      <c r="AA73" s="50"/>
      <c r="AB73" s="52"/>
    </row>
    <row r="74" spans="1:28" s="31" customFormat="1" x14ac:dyDescent="0.25">
      <c r="A74" s="29"/>
      <c r="B74" s="22"/>
      <c r="C74" s="242" t="s">
        <v>1259</v>
      </c>
      <c r="D74" s="26" t="s">
        <v>1258</v>
      </c>
      <c r="E74" s="22"/>
      <c r="F74" s="27"/>
      <c r="G74" s="27"/>
      <c r="H74" s="27"/>
      <c r="I74" s="27"/>
      <c r="J74" s="22"/>
      <c r="K74" s="27"/>
      <c r="L74" s="27"/>
      <c r="M74" s="27"/>
      <c r="N74" s="27"/>
      <c r="O74" s="22"/>
      <c r="P74" s="29"/>
      <c r="Q74" s="29"/>
      <c r="R74" s="22"/>
      <c r="S74" s="57" t="s">
        <v>1032</v>
      </c>
      <c r="T74" s="29" t="str">
        <f>VLOOKUP($S74,'Mushroom Index'!$A$3:$I$35,5)</f>
        <v>Agarics</v>
      </c>
      <c r="U74" s="57" t="str">
        <f>CONCATENATE(VLOOKUP(S74,'Mushroom Index'!$A$3:$I$35,2), " ", VLOOKUP(S74,'Mushroom Index'!$A$3:$I$35,3), " ", VLOOKUP(S74,'Mushroom Index'!$A$3:$I$35,4))</f>
        <v>Basidiomycotina Hymenomycetes Agaricales</v>
      </c>
      <c r="V74" s="65">
        <f>VLOOKUP($S74,'Mushroom Index'!$A$3:$I$35,6)</f>
        <v>1</v>
      </c>
      <c r="W74" s="65">
        <f>VLOOKUP($S74,'Mushroom Index'!$A$3:$I$35,7)</f>
        <v>1</v>
      </c>
      <c r="X74" s="65">
        <f>VLOOKUP($S74,'Mushroom Index'!$A$3:$I$35,8)</f>
        <v>1</v>
      </c>
      <c r="Y74" s="65">
        <f>VLOOKUP($S74,'Mushroom Index'!$A$3:$I$35,9)</f>
        <v>15</v>
      </c>
      <c r="Z74" s="103">
        <f t="shared" si="0"/>
        <v>63</v>
      </c>
      <c r="AA74" s="50"/>
      <c r="AB74" s="52"/>
    </row>
    <row r="75" spans="1:28" ht="20.399999999999999" x14ac:dyDescent="0.25">
      <c r="A75" s="46"/>
      <c r="B75" s="22"/>
      <c r="C75" s="242" t="s">
        <v>1271</v>
      </c>
      <c r="D75" s="26" t="s">
        <v>793</v>
      </c>
      <c r="E75" s="22"/>
      <c r="F75" s="27"/>
      <c r="G75" s="27" t="s">
        <v>777</v>
      </c>
      <c r="H75" s="27" t="s">
        <v>778</v>
      </c>
      <c r="I75" s="27"/>
      <c r="J75" s="22"/>
      <c r="K75" s="27"/>
      <c r="L75" s="27"/>
      <c r="M75" s="27"/>
      <c r="N75" s="27" t="s">
        <v>789</v>
      </c>
      <c r="O75" s="22"/>
      <c r="P75" s="29" t="s">
        <v>802</v>
      </c>
      <c r="Q75" s="29"/>
      <c r="R75" s="22"/>
      <c r="S75" s="57" t="s">
        <v>1032</v>
      </c>
      <c r="T75" s="29" t="str">
        <f>VLOOKUP($S75,'Mushroom Index'!$A$3:$I$35,5)</f>
        <v>Agarics</v>
      </c>
      <c r="U75" s="57" t="str">
        <f>CONCATENATE(VLOOKUP(S75,'Mushroom Index'!$A$3:$I$35,2), " ", VLOOKUP(S75,'Mushroom Index'!$A$3:$I$35,3), " ", VLOOKUP(S75,'Mushroom Index'!$A$3:$I$35,4))</f>
        <v>Basidiomycotina Hymenomycetes Agaricales</v>
      </c>
      <c r="V75" s="65">
        <f>VLOOKUP($S75,'Mushroom Index'!$A$3:$I$35,6)</f>
        <v>1</v>
      </c>
      <c r="W75" s="65">
        <f>VLOOKUP($S75,'Mushroom Index'!$A$3:$I$35,7)</f>
        <v>1</v>
      </c>
      <c r="X75" s="65">
        <f>VLOOKUP($S75,'Mushroom Index'!$A$3:$I$35,8)</f>
        <v>1</v>
      </c>
      <c r="Y75" s="65">
        <f>VLOOKUP($S75,'Mushroom Index'!$A$3:$I$35,9)</f>
        <v>15</v>
      </c>
      <c r="Z75" s="103">
        <f t="shared" si="0"/>
        <v>64</v>
      </c>
      <c r="AA75" s="19"/>
      <c r="AB75" s="22"/>
    </row>
    <row r="76" spans="1:28" s="31" customFormat="1" x14ac:dyDescent="0.25">
      <c r="A76" s="29"/>
      <c r="B76" s="22"/>
      <c r="C76" s="242" t="s">
        <v>1265</v>
      </c>
      <c r="D76" s="26" t="s">
        <v>1264</v>
      </c>
      <c r="E76" s="22"/>
      <c r="F76" s="27"/>
      <c r="G76" s="27"/>
      <c r="H76" s="27"/>
      <c r="I76" s="27"/>
      <c r="J76" s="22"/>
      <c r="K76" s="27"/>
      <c r="L76" s="27"/>
      <c r="M76" s="27"/>
      <c r="N76" s="27"/>
      <c r="O76" s="22"/>
      <c r="P76" s="29"/>
      <c r="Q76" s="29"/>
      <c r="R76" s="22"/>
      <c r="S76" s="57" t="s">
        <v>1032</v>
      </c>
      <c r="T76" s="29" t="str">
        <f>VLOOKUP($S76,'Mushroom Index'!$A$3:$I$35,5)</f>
        <v>Agarics</v>
      </c>
      <c r="U76" s="57" t="str">
        <f>CONCATENATE(VLOOKUP(S76,'Mushroom Index'!$A$3:$I$35,2), " ", VLOOKUP(S76,'Mushroom Index'!$A$3:$I$35,3), " ", VLOOKUP(S76,'Mushroom Index'!$A$3:$I$35,4))</f>
        <v>Basidiomycotina Hymenomycetes Agaricales</v>
      </c>
      <c r="V76" s="65">
        <f>VLOOKUP($S76,'Mushroom Index'!$A$3:$I$35,6)</f>
        <v>1</v>
      </c>
      <c r="W76" s="65">
        <f>VLOOKUP($S76,'Mushroom Index'!$A$3:$I$35,7)</f>
        <v>1</v>
      </c>
      <c r="X76" s="65">
        <f>VLOOKUP($S76,'Mushroom Index'!$A$3:$I$35,8)</f>
        <v>1</v>
      </c>
      <c r="Y76" s="65">
        <f>VLOOKUP($S76,'Mushroom Index'!$A$3:$I$35,9)</f>
        <v>15</v>
      </c>
      <c r="Z76" s="103">
        <f t="shared" si="0"/>
        <v>65</v>
      </c>
      <c r="AA76" s="50"/>
      <c r="AB76" s="52"/>
    </row>
    <row r="77" spans="1:28" s="31" customFormat="1" x14ac:dyDescent="0.25">
      <c r="A77" s="29"/>
      <c r="B77" s="22"/>
      <c r="C77" s="242" t="s">
        <v>1261</v>
      </c>
      <c r="D77" s="26" t="s">
        <v>1260</v>
      </c>
      <c r="E77" s="22"/>
      <c r="F77" s="27"/>
      <c r="G77" s="27"/>
      <c r="H77" s="27"/>
      <c r="I77" s="27"/>
      <c r="J77" s="22"/>
      <c r="K77" s="27"/>
      <c r="L77" s="27"/>
      <c r="M77" s="27"/>
      <c r="N77" s="27"/>
      <c r="O77" s="22"/>
      <c r="P77" s="29"/>
      <c r="Q77" s="29"/>
      <c r="R77" s="22"/>
      <c r="S77" s="57" t="s">
        <v>1032</v>
      </c>
      <c r="T77" s="29" t="str">
        <f>VLOOKUP($S77,'Mushroom Index'!$A$3:$I$35,5)</f>
        <v>Agarics</v>
      </c>
      <c r="U77" s="57" t="str">
        <f>CONCATENATE(VLOOKUP(S77,'Mushroom Index'!$A$3:$I$35,2), " ", VLOOKUP(S77,'Mushroom Index'!$A$3:$I$35,3), " ", VLOOKUP(S77,'Mushroom Index'!$A$3:$I$35,4))</f>
        <v>Basidiomycotina Hymenomycetes Agaricales</v>
      </c>
      <c r="V77" s="65">
        <f>VLOOKUP($S77,'Mushroom Index'!$A$3:$I$35,6)</f>
        <v>1</v>
      </c>
      <c r="W77" s="65">
        <f>VLOOKUP($S77,'Mushroom Index'!$A$3:$I$35,7)</f>
        <v>1</v>
      </c>
      <c r="X77" s="65">
        <f>VLOOKUP($S77,'Mushroom Index'!$A$3:$I$35,8)</f>
        <v>1</v>
      </c>
      <c r="Y77" s="65">
        <f>VLOOKUP($S77,'Mushroom Index'!$A$3:$I$35,9)</f>
        <v>15</v>
      </c>
      <c r="Z77" s="103">
        <f t="shared" ref="Z77:Z100" si="1">Z76+1</f>
        <v>66</v>
      </c>
      <c r="AA77" s="50"/>
      <c r="AB77" s="52"/>
    </row>
    <row r="78" spans="1:28" s="31" customFormat="1" x14ac:dyDescent="0.25">
      <c r="A78" s="29"/>
      <c r="B78" s="22"/>
      <c r="C78" s="242" t="s">
        <v>1263</v>
      </c>
      <c r="D78" s="26" t="s">
        <v>1262</v>
      </c>
      <c r="E78" s="22"/>
      <c r="F78" s="27"/>
      <c r="G78" s="27"/>
      <c r="H78" s="27"/>
      <c r="I78" s="27"/>
      <c r="J78" s="22"/>
      <c r="K78" s="27"/>
      <c r="L78" s="27"/>
      <c r="M78" s="27"/>
      <c r="N78" s="27"/>
      <c r="O78" s="22"/>
      <c r="P78" s="29"/>
      <c r="Q78" s="29"/>
      <c r="R78" s="22"/>
      <c r="S78" s="57" t="s">
        <v>1032</v>
      </c>
      <c r="T78" s="29" t="str">
        <f>VLOOKUP($S78,'Mushroom Index'!$A$3:$I$35,5)</f>
        <v>Agarics</v>
      </c>
      <c r="U78" s="57" t="str">
        <f>CONCATENATE(VLOOKUP(S78,'Mushroom Index'!$A$3:$I$35,2), " ", VLOOKUP(S78,'Mushroom Index'!$A$3:$I$35,3), " ", VLOOKUP(S78,'Mushroom Index'!$A$3:$I$35,4))</f>
        <v>Basidiomycotina Hymenomycetes Agaricales</v>
      </c>
      <c r="V78" s="65">
        <f>VLOOKUP($S78,'Mushroom Index'!$A$3:$I$35,6)</f>
        <v>1</v>
      </c>
      <c r="W78" s="65">
        <f>VLOOKUP($S78,'Mushroom Index'!$A$3:$I$35,7)</f>
        <v>1</v>
      </c>
      <c r="X78" s="65">
        <f>VLOOKUP($S78,'Mushroom Index'!$A$3:$I$35,8)</f>
        <v>1</v>
      </c>
      <c r="Y78" s="65">
        <f>VLOOKUP($S78,'Mushroom Index'!$A$3:$I$35,9)</f>
        <v>15</v>
      </c>
      <c r="Z78" s="103">
        <f t="shared" si="1"/>
        <v>67</v>
      </c>
      <c r="AA78" s="50"/>
      <c r="AB78" s="52"/>
    </row>
    <row r="79" spans="1:28" s="31" customFormat="1" x14ac:dyDescent="0.25">
      <c r="A79" s="29"/>
      <c r="B79" s="22"/>
      <c r="C79" s="252" t="s">
        <v>1273</v>
      </c>
      <c r="D79" s="114" t="s">
        <v>1272</v>
      </c>
      <c r="E79" s="22"/>
      <c r="F79" s="27"/>
      <c r="G79" s="27"/>
      <c r="H79" s="27"/>
      <c r="I79" s="27"/>
      <c r="J79" s="22"/>
      <c r="K79" s="27"/>
      <c r="L79" s="27"/>
      <c r="M79" s="27"/>
      <c r="N79" s="27"/>
      <c r="O79" s="22"/>
      <c r="P79" s="29"/>
      <c r="Q79" s="29"/>
      <c r="R79" s="22"/>
      <c r="S79" s="57" t="s">
        <v>1082</v>
      </c>
      <c r="T79" s="29" t="str">
        <f>VLOOKUP($S79,'Mushroom Index'!$A$3:$I$35,5)</f>
        <v>Polypores and Bracket Fungi</v>
      </c>
      <c r="U79" s="57" t="str">
        <f>CONCATENATE(VLOOKUP(S79,'Mushroom Index'!$A$3:$I$35,2), " ", VLOOKUP(S79,'Mushroom Index'!$A$3:$I$35,3), " ", VLOOKUP(S79,'Mushroom Index'!$A$3:$I$35,4))</f>
        <v>Basidiomycotina Hymenomycetes Aphyllophorales</v>
      </c>
      <c r="V79" s="65">
        <f>VLOOKUP($S79,'Mushroom Index'!$A$3:$I$35,6)</f>
        <v>1</v>
      </c>
      <c r="W79" s="65">
        <f>VLOOKUP($S79,'Mushroom Index'!$A$3:$I$35,7)</f>
        <v>1</v>
      </c>
      <c r="X79" s="65">
        <f>VLOOKUP($S79,'Mushroom Index'!$A$3:$I$35,8)</f>
        <v>2</v>
      </c>
      <c r="Y79" s="65">
        <f>VLOOKUP($S79,'Mushroom Index'!$A$3:$I$35,9)</f>
        <v>1</v>
      </c>
      <c r="Z79" s="103">
        <f t="shared" si="1"/>
        <v>68</v>
      </c>
      <c r="AA79" s="50"/>
      <c r="AB79" s="52"/>
    </row>
    <row r="80" spans="1:28" s="31" customFormat="1" ht="21" x14ac:dyDescent="0.25">
      <c r="A80" s="29"/>
      <c r="B80" s="21"/>
      <c r="C80" s="252" t="s">
        <v>1096</v>
      </c>
      <c r="D80" s="114" t="s">
        <v>846</v>
      </c>
      <c r="E80" s="22"/>
      <c r="F80" s="27"/>
      <c r="G80" s="27"/>
      <c r="H80" s="27" t="s">
        <v>778</v>
      </c>
      <c r="I80" s="27"/>
      <c r="J80" s="22"/>
      <c r="K80" s="27"/>
      <c r="L80" s="27"/>
      <c r="M80" s="27"/>
      <c r="N80" s="27" t="s">
        <v>789</v>
      </c>
      <c r="O80" s="22"/>
      <c r="P80" s="29" t="s">
        <v>796</v>
      </c>
      <c r="Q80" s="29"/>
      <c r="R80" s="22"/>
      <c r="S80" s="57" t="s">
        <v>1082</v>
      </c>
      <c r="T80" s="29" t="str">
        <f>VLOOKUP($S80,'Mushroom Index'!$A$3:$I$35,5)</f>
        <v>Polypores and Bracket Fungi</v>
      </c>
      <c r="U80" s="57" t="str">
        <f>CONCATENATE(VLOOKUP(S80,'Mushroom Index'!$A$3:$I$35,2), " ", VLOOKUP(S80,'Mushroom Index'!$A$3:$I$35,3), " ", VLOOKUP(S80,'Mushroom Index'!$A$3:$I$35,4))</f>
        <v>Basidiomycotina Hymenomycetes Aphyllophorales</v>
      </c>
      <c r="V80" s="65">
        <f>VLOOKUP($S80,'Mushroom Index'!$A$3:$I$35,6)</f>
        <v>1</v>
      </c>
      <c r="W80" s="65">
        <f>VLOOKUP($S80,'Mushroom Index'!$A$3:$I$35,7)</f>
        <v>1</v>
      </c>
      <c r="X80" s="65">
        <f>VLOOKUP($S80,'Mushroom Index'!$A$3:$I$35,8)</f>
        <v>2</v>
      </c>
      <c r="Y80" s="65">
        <f>VLOOKUP($S80,'Mushroom Index'!$A$3:$I$35,9)</f>
        <v>1</v>
      </c>
      <c r="Z80" s="103">
        <f t="shared" si="1"/>
        <v>69</v>
      </c>
      <c r="AA80" s="50"/>
      <c r="AB80" s="52"/>
    </row>
    <row r="81" spans="1:28" s="31" customFormat="1" ht="21" x14ac:dyDescent="0.25">
      <c r="A81" s="29"/>
      <c r="B81" s="22"/>
      <c r="C81" s="252" t="s">
        <v>1274</v>
      </c>
      <c r="D81" s="57" t="s">
        <v>832</v>
      </c>
      <c r="E81" s="22"/>
      <c r="F81" s="27"/>
      <c r="G81" s="27" t="s">
        <v>777</v>
      </c>
      <c r="H81" s="27"/>
      <c r="I81" s="27"/>
      <c r="J81" s="22"/>
      <c r="K81" s="27"/>
      <c r="L81" s="27"/>
      <c r="M81" s="27"/>
      <c r="N81" s="27" t="s">
        <v>789</v>
      </c>
      <c r="O81" s="22"/>
      <c r="P81" s="29" t="s">
        <v>833</v>
      </c>
      <c r="Q81" s="29"/>
      <c r="R81" s="22"/>
      <c r="S81" s="57" t="s">
        <v>1082</v>
      </c>
      <c r="T81" s="29" t="str">
        <f>VLOOKUP($S81,'Mushroom Index'!$A$3:$I$35,5)</f>
        <v>Polypores and Bracket Fungi</v>
      </c>
      <c r="U81" s="57" t="str">
        <f>CONCATENATE(VLOOKUP(S81,'Mushroom Index'!$A$3:$I$35,2), " ", VLOOKUP(S81,'Mushroom Index'!$A$3:$I$35,3), " ", VLOOKUP(S81,'Mushroom Index'!$A$3:$I$35,4))</f>
        <v>Basidiomycotina Hymenomycetes Aphyllophorales</v>
      </c>
      <c r="V81" s="65">
        <f>VLOOKUP($S81,'Mushroom Index'!$A$3:$I$35,6)</f>
        <v>1</v>
      </c>
      <c r="W81" s="65">
        <f>VLOOKUP($S81,'Mushroom Index'!$A$3:$I$35,7)</f>
        <v>1</v>
      </c>
      <c r="X81" s="65">
        <f>VLOOKUP($S81,'Mushroom Index'!$A$3:$I$35,8)</f>
        <v>2</v>
      </c>
      <c r="Y81" s="65">
        <f>VLOOKUP($S81,'Mushroom Index'!$A$3:$I$35,9)</f>
        <v>1</v>
      </c>
      <c r="Z81" s="103">
        <f t="shared" si="1"/>
        <v>70</v>
      </c>
      <c r="AA81" s="50"/>
      <c r="AB81" s="52"/>
    </row>
    <row r="82" spans="1:28" s="31" customFormat="1" x14ac:dyDescent="0.25">
      <c r="A82" s="29"/>
      <c r="B82" s="21"/>
      <c r="C82" s="242" t="s">
        <v>1102</v>
      </c>
      <c r="D82" s="26" t="s">
        <v>1103</v>
      </c>
      <c r="E82" s="7"/>
      <c r="F82" s="246"/>
      <c r="G82" s="246"/>
      <c r="H82" s="246"/>
      <c r="I82" s="246"/>
      <c r="J82" s="7"/>
      <c r="K82" s="246"/>
      <c r="L82" s="246"/>
      <c r="M82" s="246"/>
      <c r="N82" s="246"/>
      <c r="O82" s="7"/>
      <c r="P82" s="102"/>
      <c r="Q82" s="102"/>
      <c r="R82" s="2"/>
      <c r="S82" s="57" t="s">
        <v>1082</v>
      </c>
      <c r="T82" s="29" t="str">
        <f>VLOOKUP($S82,'Mushroom Index'!$A$3:$I$35,5)</f>
        <v>Polypores and Bracket Fungi</v>
      </c>
      <c r="U82" s="57" t="str">
        <f>CONCATENATE(VLOOKUP(S82,'Mushroom Index'!$A$3:$I$35,2), " ", VLOOKUP(S82,'Mushroom Index'!$A$3:$I$35,3), " ", VLOOKUP(S82,'Mushroom Index'!$A$3:$I$35,4))</f>
        <v>Basidiomycotina Hymenomycetes Aphyllophorales</v>
      </c>
      <c r="V82" s="65">
        <f>VLOOKUP($S82,'Mushroom Index'!$A$3:$I$35,6)</f>
        <v>1</v>
      </c>
      <c r="W82" s="65">
        <f>VLOOKUP($S82,'Mushroom Index'!$A$3:$I$35,7)</f>
        <v>1</v>
      </c>
      <c r="X82" s="65">
        <f>VLOOKUP($S82,'Mushroom Index'!$A$3:$I$35,8)</f>
        <v>2</v>
      </c>
      <c r="Y82" s="65">
        <f>VLOOKUP($S82,'Mushroom Index'!$A$3:$I$35,9)</f>
        <v>1</v>
      </c>
      <c r="Z82" s="103">
        <f t="shared" si="1"/>
        <v>71</v>
      </c>
      <c r="AA82" s="50"/>
      <c r="AB82" s="52"/>
    </row>
    <row r="83" spans="1:28" s="31" customFormat="1" x14ac:dyDescent="0.25">
      <c r="A83" s="29"/>
      <c r="B83" s="21"/>
      <c r="C83" s="242"/>
      <c r="D83" s="26" t="s">
        <v>803</v>
      </c>
      <c r="E83" s="7"/>
      <c r="F83" s="246"/>
      <c r="G83" s="246"/>
      <c r="H83" s="246"/>
      <c r="I83" s="246"/>
      <c r="J83" s="7"/>
      <c r="K83" s="246"/>
      <c r="L83" s="246"/>
      <c r="M83" s="246"/>
      <c r="N83" s="246"/>
      <c r="O83" s="7"/>
      <c r="P83" s="102"/>
      <c r="Q83" s="102"/>
      <c r="R83" s="2"/>
      <c r="S83" s="57" t="s">
        <v>1082</v>
      </c>
      <c r="T83" s="29" t="str">
        <f>VLOOKUP($S83,'Mushroom Index'!$A$3:$I$35,5)</f>
        <v>Polypores and Bracket Fungi</v>
      </c>
      <c r="U83" s="57" t="str">
        <f>CONCATENATE(VLOOKUP(S83,'Mushroom Index'!$A$3:$I$35,2), " ", VLOOKUP(S83,'Mushroom Index'!$A$3:$I$35,3), " ", VLOOKUP(S83,'Mushroom Index'!$A$3:$I$35,4))</f>
        <v>Basidiomycotina Hymenomycetes Aphyllophorales</v>
      </c>
      <c r="V83" s="65">
        <f>VLOOKUP($S83,'Mushroom Index'!$A$3:$I$35,6)</f>
        <v>1</v>
      </c>
      <c r="W83" s="65">
        <f>VLOOKUP($S83,'Mushroom Index'!$A$3:$I$35,7)</f>
        <v>1</v>
      </c>
      <c r="X83" s="65">
        <f>VLOOKUP($S83,'Mushroom Index'!$A$3:$I$35,8)</f>
        <v>2</v>
      </c>
      <c r="Y83" s="65">
        <f>VLOOKUP($S83,'Mushroom Index'!$A$3:$I$35,9)</f>
        <v>1</v>
      </c>
      <c r="Z83" s="103">
        <f t="shared" si="1"/>
        <v>72</v>
      </c>
      <c r="AA83" s="50"/>
      <c r="AB83" s="52"/>
    </row>
    <row r="84" spans="1:28" s="31" customFormat="1" x14ac:dyDescent="0.25">
      <c r="A84" s="29"/>
      <c r="B84" s="21"/>
      <c r="C84" s="120" t="s">
        <v>829</v>
      </c>
      <c r="D84" s="114" t="s">
        <v>830</v>
      </c>
      <c r="E84" s="22"/>
      <c r="F84" s="27"/>
      <c r="G84" s="27" t="s">
        <v>777</v>
      </c>
      <c r="H84" s="27"/>
      <c r="I84" s="27"/>
      <c r="J84" s="22"/>
      <c r="K84" s="27"/>
      <c r="L84" s="27"/>
      <c r="M84" s="27"/>
      <c r="N84" s="27" t="s">
        <v>789</v>
      </c>
      <c r="O84" s="22"/>
      <c r="P84" s="29" t="s">
        <v>831</v>
      </c>
      <c r="Q84" s="29"/>
      <c r="R84" s="22"/>
      <c r="S84" s="57" t="s">
        <v>1036</v>
      </c>
      <c r="T84" s="29" t="str">
        <f>VLOOKUP($S84,'Mushroom Index'!$A$3:$I$35,5)</f>
        <v>Teeth Fungi</v>
      </c>
      <c r="U84" s="57" t="str">
        <f>CONCATENATE(VLOOKUP(S84,'Mushroom Index'!$A$3:$I$35,2), " ", VLOOKUP(S84,'Mushroom Index'!$A$3:$I$35,3), " ", VLOOKUP(S84,'Mushroom Index'!$A$3:$I$35,4))</f>
        <v>Basidiomycotina Hymenomycetes Aphyllophorales</v>
      </c>
      <c r="V84" s="65">
        <f>VLOOKUP($S84,'Mushroom Index'!$A$3:$I$35,6)</f>
        <v>1</v>
      </c>
      <c r="W84" s="65">
        <f>VLOOKUP($S84,'Mushroom Index'!$A$3:$I$35,7)</f>
        <v>1</v>
      </c>
      <c r="X84" s="65">
        <f>VLOOKUP($S84,'Mushroom Index'!$A$3:$I$35,8)</f>
        <v>2</v>
      </c>
      <c r="Y84" s="65">
        <f>VLOOKUP($S84,'Mushroom Index'!$A$3:$I$35,9)</f>
        <v>3</v>
      </c>
      <c r="Z84" s="103">
        <f t="shared" si="1"/>
        <v>73</v>
      </c>
      <c r="AA84" s="50"/>
      <c r="AB84" s="52"/>
    </row>
    <row r="85" spans="1:28" s="31" customFormat="1" x14ac:dyDescent="0.25">
      <c r="A85" s="29"/>
      <c r="B85" s="22"/>
      <c r="C85" s="120" t="s">
        <v>1276</v>
      </c>
      <c r="D85" s="114" t="s">
        <v>1275</v>
      </c>
      <c r="E85" s="22"/>
      <c r="F85" s="27"/>
      <c r="G85" s="27"/>
      <c r="H85" s="27"/>
      <c r="I85" s="27"/>
      <c r="J85" s="22"/>
      <c r="K85" s="27"/>
      <c r="L85" s="27"/>
      <c r="M85" s="27"/>
      <c r="N85" s="27"/>
      <c r="O85" s="22"/>
      <c r="P85" s="29"/>
      <c r="Q85" s="29"/>
      <c r="R85" s="22"/>
      <c r="S85" s="57" t="s">
        <v>1036</v>
      </c>
      <c r="T85" s="29" t="str">
        <f>VLOOKUP($S85,'Mushroom Index'!$A$3:$I$35,5)</f>
        <v>Teeth Fungi</v>
      </c>
      <c r="U85" s="57" t="str">
        <f>CONCATENATE(VLOOKUP(S85,'Mushroom Index'!$A$3:$I$35,2), " ", VLOOKUP(S85,'Mushroom Index'!$A$3:$I$35,3), " ", VLOOKUP(S85,'Mushroom Index'!$A$3:$I$35,4))</f>
        <v>Basidiomycotina Hymenomycetes Aphyllophorales</v>
      </c>
      <c r="V85" s="65">
        <f>VLOOKUP($S85,'Mushroom Index'!$A$3:$I$35,6)</f>
        <v>1</v>
      </c>
      <c r="W85" s="65">
        <f>VLOOKUP($S85,'Mushroom Index'!$A$3:$I$35,7)</f>
        <v>1</v>
      </c>
      <c r="X85" s="65">
        <f>VLOOKUP($S85,'Mushroom Index'!$A$3:$I$35,8)</f>
        <v>2</v>
      </c>
      <c r="Y85" s="65">
        <f>VLOOKUP($S85,'Mushroom Index'!$A$3:$I$35,9)</f>
        <v>3</v>
      </c>
      <c r="Z85" s="103">
        <f t="shared" si="1"/>
        <v>74</v>
      </c>
      <c r="AA85" s="50"/>
      <c r="AB85" s="52"/>
    </row>
    <row r="86" spans="1:28" s="31" customFormat="1" x14ac:dyDescent="0.25">
      <c r="A86" s="29"/>
      <c r="B86" s="22"/>
      <c r="C86" s="120" t="s">
        <v>1278</v>
      </c>
      <c r="D86" s="114" t="s">
        <v>1277</v>
      </c>
      <c r="E86" s="22"/>
      <c r="F86" s="27"/>
      <c r="G86" s="27"/>
      <c r="H86" s="27"/>
      <c r="I86" s="27"/>
      <c r="J86" s="22"/>
      <c r="K86" s="27"/>
      <c r="L86" s="27"/>
      <c r="M86" s="27"/>
      <c r="N86" s="27"/>
      <c r="O86" s="22"/>
      <c r="P86" s="29"/>
      <c r="Q86" s="29"/>
      <c r="R86" s="22"/>
      <c r="S86" s="57" t="s">
        <v>1036</v>
      </c>
      <c r="T86" s="29" t="str">
        <f>VLOOKUP($S86,'Mushroom Index'!$A$3:$I$35,5)</f>
        <v>Teeth Fungi</v>
      </c>
      <c r="U86" s="57" t="str">
        <f>CONCATENATE(VLOOKUP(S86,'Mushroom Index'!$A$3:$I$35,2), " ", VLOOKUP(S86,'Mushroom Index'!$A$3:$I$35,3), " ", VLOOKUP(S86,'Mushroom Index'!$A$3:$I$35,4))</f>
        <v>Basidiomycotina Hymenomycetes Aphyllophorales</v>
      </c>
      <c r="V86" s="65">
        <f>VLOOKUP($S86,'Mushroom Index'!$A$3:$I$35,6)</f>
        <v>1</v>
      </c>
      <c r="W86" s="65">
        <f>VLOOKUP($S86,'Mushroom Index'!$A$3:$I$35,7)</f>
        <v>1</v>
      </c>
      <c r="X86" s="65">
        <f>VLOOKUP($S86,'Mushroom Index'!$A$3:$I$35,8)</f>
        <v>2</v>
      </c>
      <c r="Y86" s="65">
        <f>VLOOKUP($S86,'Mushroom Index'!$A$3:$I$35,9)</f>
        <v>3</v>
      </c>
      <c r="Z86" s="103">
        <f t="shared" si="1"/>
        <v>75</v>
      </c>
      <c r="AA86" s="50"/>
      <c r="AB86" s="52"/>
    </row>
    <row r="87" spans="1:28" s="31" customFormat="1" x14ac:dyDescent="0.25">
      <c r="A87" s="29"/>
      <c r="B87" s="22"/>
      <c r="C87" s="120" t="s">
        <v>1282</v>
      </c>
      <c r="D87" s="114" t="s">
        <v>1281</v>
      </c>
      <c r="E87" s="22"/>
      <c r="F87" s="27"/>
      <c r="G87" s="27"/>
      <c r="H87" s="27"/>
      <c r="I87" s="27"/>
      <c r="J87" s="22"/>
      <c r="K87" s="27"/>
      <c r="L87" s="27"/>
      <c r="M87" s="27"/>
      <c r="N87" s="27"/>
      <c r="O87" s="22"/>
      <c r="P87" s="29"/>
      <c r="Q87" s="29"/>
      <c r="R87" s="22"/>
      <c r="S87" s="57" t="s">
        <v>1036</v>
      </c>
      <c r="T87" s="29" t="str">
        <f>VLOOKUP($S87,'Mushroom Index'!$A$3:$I$35,5)</f>
        <v>Teeth Fungi</v>
      </c>
      <c r="U87" s="57" t="str">
        <f>CONCATENATE(VLOOKUP(S87,'Mushroom Index'!$A$3:$I$35,2), " ", VLOOKUP(S87,'Mushroom Index'!$A$3:$I$35,3), " ", VLOOKUP(S87,'Mushroom Index'!$A$3:$I$35,4))</f>
        <v>Basidiomycotina Hymenomycetes Aphyllophorales</v>
      </c>
      <c r="V87" s="65">
        <f>VLOOKUP($S87,'Mushroom Index'!$A$3:$I$35,6)</f>
        <v>1</v>
      </c>
      <c r="W87" s="65">
        <f>VLOOKUP($S87,'Mushroom Index'!$A$3:$I$35,7)</f>
        <v>1</v>
      </c>
      <c r="X87" s="65">
        <f>VLOOKUP($S87,'Mushroom Index'!$A$3:$I$35,8)</f>
        <v>2</v>
      </c>
      <c r="Y87" s="65">
        <f>VLOOKUP($S87,'Mushroom Index'!$A$3:$I$35,9)</f>
        <v>3</v>
      </c>
      <c r="Z87" s="103">
        <f t="shared" si="1"/>
        <v>76</v>
      </c>
      <c r="AA87" s="50"/>
      <c r="AB87" s="52"/>
    </row>
    <row r="88" spans="1:28" s="31" customFormat="1" x14ac:dyDescent="0.25">
      <c r="A88" s="29"/>
      <c r="B88" s="22"/>
      <c r="C88" s="120" t="s">
        <v>1280</v>
      </c>
      <c r="D88" s="114" t="s">
        <v>1279</v>
      </c>
      <c r="E88" s="22"/>
      <c r="F88" s="27"/>
      <c r="G88" s="27"/>
      <c r="H88" s="27"/>
      <c r="I88" s="27"/>
      <c r="J88" s="22"/>
      <c r="K88" s="27"/>
      <c r="L88" s="27"/>
      <c r="M88" s="27"/>
      <c r="N88" s="27"/>
      <c r="O88" s="22"/>
      <c r="P88" s="29"/>
      <c r="Q88" s="29"/>
      <c r="R88" s="22"/>
      <c r="S88" s="57" t="s">
        <v>1036</v>
      </c>
      <c r="T88" s="29" t="str">
        <f>VLOOKUP($S88,'Mushroom Index'!$A$3:$I$35,5)</f>
        <v>Teeth Fungi</v>
      </c>
      <c r="U88" s="57" t="str">
        <f>CONCATENATE(VLOOKUP(S88,'Mushroom Index'!$A$3:$I$35,2), " ", VLOOKUP(S88,'Mushroom Index'!$A$3:$I$35,3), " ", VLOOKUP(S88,'Mushroom Index'!$A$3:$I$35,4))</f>
        <v>Basidiomycotina Hymenomycetes Aphyllophorales</v>
      </c>
      <c r="V88" s="65">
        <f>VLOOKUP($S88,'Mushroom Index'!$A$3:$I$35,6)</f>
        <v>1</v>
      </c>
      <c r="W88" s="65">
        <f>VLOOKUP($S88,'Mushroom Index'!$A$3:$I$35,7)</f>
        <v>1</v>
      </c>
      <c r="X88" s="65">
        <f>VLOOKUP($S88,'Mushroom Index'!$A$3:$I$35,8)</f>
        <v>2</v>
      </c>
      <c r="Y88" s="65">
        <f>VLOOKUP($S88,'Mushroom Index'!$A$3:$I$35,9)</f>
        <v>3</v>
      </c>
      <c r="Z88" s="103">
        <f t="shared" si="1"/>
        <v>77</v>
      </c>
      <c r="AA88" s="50"/>
      <c r="AB88" s="52"/>
    </row>
    <row r="89" spans="1:28" s="31" customFormat="1" x14ac:dyDescent="0.25">
      <c r="A89" s="29"/>
      <c r="B89" s="22"/>
      <c r="C89" s="242" t="s">
        <v>1288</v>
      </c>
      <c r="D89" s="26" t="s">
        <v>1285</v>
      </c>
      <c r="E89" s="22"/>
      <c r="F89" s="27"/>
      <c r="G89" s="27"/>
      <c r="H89" s="27"/>
      <c r="I89" s="27"/>
      <c r="J89" s="22"/>
      <c r="K89" s="27"/>
      <c r="L89" s="27"/>
      <c r="M89" s="27"/>
      <c r="N89" s="27"/>
      <c r="O89" s="22"/>
      <c r="P89" s="29"/>
      <c r="Q89" s="29"/>
      <c r="R89" s="22"/>
      <c r="S89" s="57" t="s">
        <v>1037</v>
      </c>
      <c r="T89" s="29" t="str">
        <f>VLOOKUP($S89,'Mushroom Index'!$A$3:$I$35,5)</f>
        <v>Coral and Club Fungi</v>
      </c>
      <c r="U89" s="57" t="str">
        <f>CONCATENATE(VLOOKUP(S89,'Mushroom Index'!$A$3:$I$35,2), " ", VLOOKUP(S89,'Mushroom Index'!$A$3:$I$35,3), " ", VLOOKUP(S89,'Mushroom Index'!$A$3:$I$35,4))</f>
        <v>Basidiomycotina Hymenomycetes Aphyllophorales</v>
      </c>
      <c r="V89" s="65">
        <f>VLOOKUP($S89,'Mushroom Index'!$A$3:$I$35,6)</f>
        <v>1</v>
      </c>
      <c r="W89" s="65">
        <f>VLOOKUP($S89,'Mushroom Index'!$A$3:$I$35,7)</f>
        <v>1</v>
      </c>
      <c r="X89" s="65">
        <f>VLOOKUP($S89,'Mushroom Index'!$A$3:$I$35,8)</f>
        <v>2</v>
      </c>
      <c r="Y89" s="65">
        <f>VLOOKUP($S89,'Mushroom Index'!$A$3:$I$35,9)</f>
        <v>4</v>
      </c>
      <c r="Z89" s="103">
        <f t="shared" si="1"/>
        <v>78</v>
      </c>
      <c r="AA89" s="50"/>
      <c r="AB89" s="52"/>
    </row>
    <row r="90" spans="1:28" s="31" customFormat="1" x14ac:dyDescent="0.25">
      <c r="A90" s="29"/>
      <c r="B90" s="22"/>
      <c r="C90" s="242" t="s">
        <v>827</v>
      </c>
      <c r="D90" s="26" t="s">
        <v>839</v>
      </c>
      <c r="E90" s="22"/>
      <c r="F90" s="27"/>
      <c r="G90" s="27" t="s">
        <v>777</v>
      </c>
      <c r="H90" s="27"/>
      <c r="I90" s="27"/>
      <c r="J90" s="22"/>
      <c r="K90" s="27"/>
      <c r="L90" s="27"/>
      <c r="M90" s="27"/>
      <c r="N90" s="27" t="s">
        <v>789</v>
      </c>
      <c r="O90" s="22"/>
      <c r="P90" s="29" t="s">
        <v>796</v>
      </c>
      <c r="Q90" s="29"/>
      <c r="R90" s="22"/>
      <c r="S90" s="57" t="s">
        <v>1037</v>
      </c>
      <c r="T90" s="29" t="str">
        <f>VLOOKUP($S90,'Mushroom Index'!$A$3:$I$35,5)</f>
        <v>Coral and Club Fungi</v>
      </c>
      <c r="U90" s="57" t="str">
        <f>CONCATENATE(VLOOKUP(S90,'Mushroom Index'!$A$3:$I$35,2), " ", VLOOKUP(S90,'Mushroom Index'!$A$3:$I$35,3), " ", VLOOKUP(S90,'Mushroom Index'!$A$3:$I$35,4))</f>
        <v>Basidiomycotina Hymenomycetes Aphyllophorales</v>
      </c>
      <c r="V90" s="65">
        <f>VLOOKUP($S90,'Mushroom Index'!$A$3:$I$35,6)</f>
        <v>1</v>
      </c>
      <c r="W90" s="65">
        <f>VLOOKUP($S90,'Mushroom Index'!$A$3:$I$35,7)</f>
        <v>1</v>
      </c>
      <c r="X90" s="65">
        <f>VLOOKUP($S90,'Mushroom Index'!$A$3:$I$35,8)</f>
        <v>2</v>
      </c>
      <c r="Y90" s="65">
        <f>VLOOKUP($S90,'Mushroom Index'!$A$3:$I$35,9)</f>
        <v>4</v>
      </c>
      <c r="Z90" s="103">
        <f t="shared" si="1"/>
        <v>79</v>
      </c>
      <c r="AA90" s="50"/>
      <c r="AB90" s="52"/>
    </row>
    <row r="91" spans="1:28" s="31" customFormat="1" x14ac:dyDescent="0.25">
      <c r="A91" s="29"/>
      <c r="B91" s="22"/>
      <c r="C91" s="242" t="s">
        <v>1284</v>
      </c>
      <c r="D91" s="26" t="s">
        <v>1283</v>
      </c>
      <c r="E91" s="22"/>
      <c r="F91" s="27"/>
      <c r="G91" s="27"/>
      <c r="H91" s="27"/>
      <c r="I91" s="27"/>
      <c r="J91" s="22"/>
      <c r="K91" s="27"/>
      <c r="L91" s="27"/>
      <c r="M91" s="27"/>
      <c r="N91" s="27"/>
      <c r="O91" s="22"/>
      <c r="P91" s="29"/>
      <c r="Q91" s="29"/>
      <c r="R91" s="22"/>
      <c r="S91" s="57" t="s">
        <v>1037</v>
      </c>
      <c r="T91" s="29" t="str">
        <f>VLOOKUP($S91,'Mushroom Index'!$A$3:$I$35,5)</f>
        <v>Coral and Club Fungi</v>
      </c>
      <c r="U91" s="57" t="str">
        <f>CONCATENATE(VLOOKUP(S91,'Mushroom Index'!$A$3:$I$35,2), " ", VLOOKUP(S91,'Mushroom Index'!$A$3:$I$35,3), " ", VLOOKUP(S91,'Mushroom Index'!$A$3:$I$35,4))</f>
        <v>Basidiomycotina Hymenomycetes Aphyllophorales</v>
      </c>
      <c r="V91" s="65">
        <f>VLOOKUP($S91,'Mushroom Index'!$A$3:$I$35,6)</f>
        <v>1</v>
      </c>
      <c r="W91" s="65">
        <f>VLOOKUP($S91,'Mushroom Index'!$A$3:$I$35,7)</f>
        <v>1</v>
      </c>
      <c r="X91" s="65">
        <f>VLOOKUP($S91,'Mushroom Index'!$A$3:$I$35,8)</f>
        <v>2</v>
      </c>
      <c r="Y91" s="65">
        <f>VLOOKUP($S91,'Mushroom Index'!$A$3:$I$35,9)</f>
        <v>4</v>
      </c>
      <c r="Z91" s="103">
        <f t="shared" si="1"/>
        <v>80</v>
      </c>
      <c r="AA91" s="50"/>
      <c r="AB91" s="52"/>
    </row>
    <row r="92" spans="1:28" s="31" customFormat="1" x14ac:dyDescent="0.25">
      <c r="A92" s="29"/>
      <c r="B92" s="22"/>
      <c r="C92" s="242" t="s">
        <v>1287</v>
      </c>
      <c r="D92" s="26" t="s">
        <v>1286</v>
      </c>
      <c r="E92" s="22"/>
      <c r="F92" s="27"/>
      <c r="G92" s="27"/>
      <c r="H92" s="27"/>
      <c r="I92" s="27"/>
      <c r="J92" s="22"/>
      <c r="K92" s="27"/>
      <c r="L92" s="27"/>
      <c r="M92" s="27"/>
      <c r="N92" s="27"/>
      <c r="O92" s="22"/>
      <c r="P92" s="29"/>
      <c r="Q92" s="29"/>
      <c r="R92" s="22"/>
      <c r="S92" s="57" t="s">
        <v>1037</v>
      </c>
      <c r="T92" s="29" t="str">
        <f>VLOOKUP($S92,'Mushroom Index'!$A$3:$I$35,5)</f>
        <v>Coral and Club Fungi</v>
      </c>
      <c r="U92" s="57" t="str">
        <f>CONCATENATE(VLOOKUP(S92,'Mushroom Index'!$A$3:$I$35,2), " ", VLOOKUP(S92,'Mushroom Index'!$A$3:$I$35,3), " ", VLOOKUP(S92,'Mushroom Index'!$A$3:$I$35,4))</f>
        <v>Basidiomycotina Hymenomycetes Aphyllophorales</v>
      </c>
      <c r="V92" s="65">
        <f>VLOOKUP($S92,'Mushroom Index'!$A$3:$I$35,6)</f>
        <v>1</v>
      </c>
      <c r="W92" s="65">
        <f>VLOOKUP($S92,'Mushroom Index'!$A$3:$I$35,7)</f>
        <v>1</v>
      </c>
      <c r="X92" s="65">
        <f>VLOOKUP($S92,'Mushroom Index'!$A$3:$I$35,8)</f>
        <v>2</v>
      </c>
      <c r="Y92" s="65">
        <f>VLOOKUP($S92,'Mushroom Index'!$A$3:$I$35,9)</f>
        <v>4</v>
      </c>
      <c r="Z92" s="103">
        <f t="shared" si="1"/>
        <v>81</v>
      </c>
      <c r="AA92" s="50"/>
      <c r="AB92" s="52"/>
    </row>
    <row r="93" spans="1:28" s="31" customFormat="1" x14ac:dyDescent="0.25">
      <c r="A93" s="29"/>
      <c r="B93" s="22"/>
      <c r="C93" s="242" t="s">
        <v>1347</v>
      </c>
      <c r="D93" s="26" t="s">
        <v>1346</v>
      </c>
      <c r="E93" s="22"/>
      <c r="F93" s="173"/>
      <c r="G93" s="173"/>
      <c r="H93" s="173"/>
      <c r="I93" s="173"/>
      <c r="J93" s="22"/>
      <c r="K93" s="165"/>
      <c r="L93" s="165"/>
      <c r="M93" s="165"/>
      <c r="N93" s="165"/>
      <c r="O93" s="22"/>
      <c r="P93" s="29"/>
      <c r="Q93" s="29"/>
      <c r="R93" s="22"/>
      <c r="S93" s="57" t="s">
        <v>1038</v>
      </c>
      <c r="T93" s="29" t="str">
        <f>VLOOKUP($S93,'Mushroom Index'!$A$3:$I$35,5)</f>
        <v>Chanterelles</v>
      </c>
      <c r="U93" s="57" t="str">
        <f>CONCATENATE(VLOOKUP(S93,'Mushroom Index'!$A$3:$I$35,2), " ", VLOOKUP(S93,'Mushroom Index'!$A$3:$I$35,3), " ", VLOOKUP(S93,'Mushroom Index'!$A$3:$I$35,4))</f>
        <v>Basidiomycotina Hymenomycetes Aphyllophorales</v>
      </c>
      <c r="V93" s="65">
        <f>VLOOKUP($S93,'Mushroom Index'!$A$3:$I$35,6)</f>
        <v>1</v>
      </c>
      <c r="W93" s="65">
        <f>VLOOKUP($S93,'Mushroom Index'!$A$3:$I$35,7)</f>
        <v>1</v>
      </c>
      <c r="X93" s="65">
        <f>VLOOKUP($S93,'Mushroom Index'!$A$3:$I$35,8)</f>
        <v>2</v>
      </c>
      <c r="Y93" s="65">
        <f>VLOOKUP($S93,'Mushroom Index'!$A$3:$I$35,9)</f>
        <v>5</v>
      </c>
      <c r="Z93" s="103">
        <f t="shared" si="1"/>
        <v>82</v>
      </c>
      <c r="AA93" s="50"/>
      <c r="AB93" s="52"/>
    </row>
    <row r="94" spans="1:28" s="31" customFormat="1" x14ac:dyDescent="0.25">
      <c r="A94" s="29"/>
      <c r="B94" s="22"/>
      <c r="C94" s="242" t="s">
        <v>843</v>
      </c>
      <c r="D94" s="26" t="s">
        <v>844</v>
      </c>
      <c r="E94" s="22"/>
      <c r="F94" s="27"/>
      <c r="G94" s="27"/>
      <c r="H94" s="27" t="s">
        <v>778</v>
      </c>
      <c r="I94" s="27" t="s">
        <v>779</v>
      </c>
      <c r="J94" s="22"/>
      <c r="K94" s="27"/>
      <c r="L94" s="27"/>
      <c r="M94" s="27"/>
      <c r="N94" s="27" t="s">
        <v>789</v>
      </c>
      <c r="O94" s="22"/>
      <c r="P94" s="29"/>
      <c r="Q94" s="29"/>
      <c r="R94" s="22"/>
      <c r="S94" s="57" t="s">
        <v>1084</v>
      </c>
      <c r="T94" s="29" t="str">
        <f>VLOOKUP($S94,'Mushroom Index'!$A$3:$I$35,5)</f>
        <v>Jelly Fungi</v>
      </c>
      <c r="U94" s="57" t="str">
        <f>CONCATENATE(VLOOKUP(S94,'Mushroom Index'!$A$3:$I$35,2), " ", VLOOKUP(S94,'Mushroom Index'!$A$3:$I$35,3), " ", VLOOKUP(S94,'Mushroom Index'!$A$3:$I$35,4))</f>
        <v>Basidiomycotina Hymenomycetes Tremellales</v>
      </c>
      <c r="V94" s="65">
        <f>VLOOKUP($S94,'Mushroom Index'!$A$3:$I$35,6)</f>
        <v>1</v>
      </c>
      <c r="W94" s="65">
        <f>VLOOKUP($S94,'Mushroom Index'!$A$3:$I$35,7)</f>
        <v>1</v>
      </c>
      <c r="X94" s="65">
        <f>VLOOKUP($S94,'Mushroom Index'!$A$3:$I$35,8)</f>
        <v>3</v>
      </c>
      <c r="Y94" s="65">
        <f>VLOOKUP($S94,'Mushroom Index'!$A$3:$I$35,9)</f>
        <v>1</v>
      </c>
      <c r="Z94" s="103">
        <f t="shared" si="1"/>
        <v>83</v>
      </c>
      <c r="AA94" s="50"/>
      <c r="AB94" s="52"/>
    </row>
    <row r="95" spans="1:28" s="31" customFormat="1" x14ac:dyDescent="0.25">
      <c r="A95" s="29"/>
      <c r="B95" s="22"/>
      <c r="C95" s="252" t="s">
        <v>824</v>
      </c>
      <c r="D95" s="57" t="s">
        <v>825</v>
      </c>
      <c r="E95" s="22"/>
      <c r="F95" s="27" t="s">
        <v>776</v>
      </c>
      <c r="G95" s="27" t="s">
        <v>777</v>
      </c>
      <c r="H95" s="27"/>
      <c r="I95" s="27"/>
      <c r="J95" s="22"/>
      <c r="K95" s="27"/>
      <c r="L95" s="27"/>
      <c r="M95" s="27" t="s">
        <v>788</v>
      </c>
      <c r="N95" s="27"/>
      <c r="O95" s="22"/>
      <c r="P95" s="29" t="s">
        <v>796</v>
      </c>
      <c r="Q95" s="102"/>
      <c r="R95" s="22"/>
      <c r="S95" s="57" t="s">
        <v>1083</v>
      </c>
      <c r="T95" s="29" t="str">
        <f>VLOOKUP($S95,'Mushroom Index'!$A$3:$I$35,5)</f>
        <v>Puffballs and Earthstars</v>
      </c>
      <c r="U95" s="57" t="str">
        <f>CONCATENATE(VLOOKUP(S95,'Mushroom Index'!$A$3:$I$35,2), " ", VLOOKUP(S95,'Mushroom Index'!$A$3:$I$35,3), " ", VLOOKUP(S95,'Mushroom Index'!$A$3:$I$35,4))</f>
        <v>Basidiomycotina Gasteromycetes Lycoperdales</v>
      </c>
      <c r="V95" s="65">
        <f>VLOOKUP($S95,'Mushroom Index'!$A$3:$I$35,6)</f>
        <v>1</v>
      </c>
      <c r="W95" s="65">
        <f>VLOOKUP($S95,'Mushroom Index'!$A$3:$I$35,7)</f>
        <v>2</v>
      </c>
      <c r="X95" s="65">
        <f>VLOOKUP($S95,'Mushroom Index'!$A$3:$I$35,8)</f>
        <v>1</v>
      </c>
      <c r="Y95" s="65">
        <f>VLOOKUP($S95,'Mushroom Index'!$A$3:$I$35,9)</f>
        <v>1</v>
      </c>
      <c r="Z95" s="103">
        <f t="shared" si="1"/>
        <v>84</v>
      </c>
      <c r="AA95" s="50"/>
      <c r="AB95" s="52"/>
    </row>
    <row r="96" spans="1:28" x14ac:dyDescent="0.25">
      <c r="A96" s="46"/>
      <c r="B96" s="22"/>
      <c r="C96" s="252" t="s">
        <v>826</v>
      </c>
      <c r="D96" s="57" t="s">
        <v>821</v>
      </c>
      <c r="E96" s="22"/>
      <c r="F96" s="27"/>
      <c r="G96" s="27" t="s">
        <v>777</v>
      </c>
      <c r="H96" s="27"/>
      <c r="I96" s="27"/>
      <c r="J96" s="22"/>
      <c r="K96" s="27"/>
      <c r="L96" s="27"/>
      <c r="M96" s="27" t="s">
        <v>788</v>
      </c>
      <c r="N96" s="27"/>
      <c r="O96" s="22"/>
      <c r="P96" s="29" t="s">
        <v>796</v>
      </c>
      <c r="Q96" s="29"/>
      <c r="R96" s="22"/>
      <c r="S96" s="57" t="s">
        <v>1083</v>
      </c>
      <c r="T96" s="29" t="str">
        <f>VLOOKUP($S96,'Mushroom Index'!$A$3:$I$35,5)</f>
        <v>Puffballs and Earthstars</v>
      </c>
      <c r="U96" s="57" t="str">
        <f>CONCATENATE(VLOOKUP(S96,'Mushroom Index'!$A$3:$I$35,2), " ", VLOOKUP(S96,'Mushroom Index'!$A$3:$I$35,3), " ", VLOOKUP(S96,'Mushroom Index'!$A$3:$I$35,4))</f>
        <v>Basidiomycotina Gasteromycetes Lycoperdales</v>
      </c>
      <c r="V96" s="65">
        <f>VLOOKUP($S96,'Mushroom Index'!$A$3:$I$35,6)</f>
        <v>1</v>
      </c>
      <c r="W96" s="65">
        <f>VLOOKUP($S96,'Mushroom Index'!$A$3:$I$35,7)</f>
        <v>2</v>
      </c>
      <c r="X96" s="65">
        <f>VLOOKUP($S96,'Mushroom Index'!$A$3:$I$35,8)</f>
        <v>1</v>
      </c>
      <c r="Y96" s="65">
        <f>VLOOKUP($S96,'Mushroom Index'!$A$3:$I$35,9)</f>
        <v>1</v>
      </c>
      <c r="Z96" s="103">
        <f t="shared" si="1"/>
        <v>85</v>
      </c>
      <c r="AA96" s="19"/>
      <c r="AB96" s="22"/>
    </row>
    <row r="97" spans="1:28" x14ac:dyDescent="0.25">
      <c r="A97" s="46"/>
      <c r="B97" s="22"/>
      <c r="C97" s="252" t="s">
        <v>822</v>
      </c>
      <c r="D97" s="57" t="s">
        <v>823</v>
      </c>
      <c r="E97" s="22"/>
      <c r="F97" s="27"/>
      <c r="G97" s="27" t="s">
        <v>777</v>
      </c>
      <c r="H97" s="27"/>
      <c r="I97" s="27"/>
      <c r="J97" s="22"/>
      <c r="K97" s="27"/>
      <c r="L97" s="27"/>
      <c r="M97" s="27"/>
      <c r="N97" s="27" t="s">
        <v>789</v>
      </c>
      <c r="O97" s="22"/>
      <c r="P97" s="29" t="s">
        <v>796</v>
      </c>
      <c r="Q97" s="29"/>
      <c r="R97" s="22"/>
      <c r="S97" s="57" t="s">
        <v>1083</v>
      </c>
      <c r="T97" s="29" t="str">
        <f>VLOOKUP($S97,'Mushroom Index'!$A$3:$I$35,5)</f>
        <v>Puffballs and Earthstars</v>
      </c>
      <c r="U97" s="57" t="str">
        <f>CONCATENATE(VLOOKUP(S97,'Mushroom Index'!$A$3:$I$35,2), " ", VLOOKUP(S97,'Mushroom Index'!$A$3:$I$35,3), " ", VLOOKUP(S97,'Mushroom Index'!$A$3:$I$35,4))</f>
        <v>Basidiomycotina Gasteromycetes Lycoperdales</v>
      </c>
      <c r="V97" s="65">
        <f>VLOOKUP($S97,'Mushroom Index'!$A$3:$I$35,6)</f>
        <v>1</v>
      </c>
      <c r="W97" s="65">
        <f>VLOOKUP($S97,'Mushroom Index'!$A$3:$I$35,7)</f>
        <v>2</v>
      </c>
      <c r="X97" s="65">
        <f>VLOOKUP($S97,'Mushroom Index'!$A$3:$I$35,8)</f>
        <v>1</v>
      </c>
      <c r="Y97" s="65">
        <f>VLOOKUP($S97,'Mushroom Index'!$A$3:$I$35,9)</f>
        <v>1</v>
      </c>
      <c r="Z97" s="103">
        <f t="shared" si="1"/>
        <v>86</v>
      </c>
      <c r="AA97" s="19"/>
      <c r="AB97" s="22"/>
    </row>
    <row r="98" spans="1:28" x14ac:dyDescent="0.25">
      <c r="A98" s="46"/>
      <c r="B98" s="22"/>
      <c r="C98" s="120" t="s">
        <v>1290</v>
      </c>
      <c r="D98" s="57" t="s">
        <v>1289</v>
      </c>
      <c r="E98" s="20"/>
      <c r="F98" s="27"/>
      <c r="G98" s="27"/>
      <c r="H98" s="27"/>
      <c r="I98" s="27"/>
      <c r="J98" s="20"/>
      <c r="K98" s="27"/>
      <c r="L98" s="27"/>
      <c r="M98" s="27"/>
      <c r="N98" s="27"/>
      <c r="O98" s="20"/>
      <c r="P98" s="29"/>
      <c r="Q98" s="102"/>
      <c r="R98" s="21"/>
      <c r="S98" s="57" t="s">
        <v>1063</v>
      </c>
      <c r="T98" s="29" t="str">
        <f>VLOOKUP($S98,'Mushroom Index'!$A$3:$I$35,5)</f>
        <v>Morels and Allies</v>
      </c>
      <c r="U98" s="57" t="str">
        <f>CONCATENATE(VLOOKUP(S98,'Mushroom Index'!$A$3:$I$35,2), " ", VLOOKUP(S98,'Mushroom Index'!$A$3:$I$35,3), " ", VLOOKUP(S98,'Mushroom Index'!$A$3:$I$35,4))</f>
        <v>Ascomycotina Discomycetes Pezizles</v>
      </c>
      <c r="V98" s="65">
        <f>VLOOKUP($S98,'Mushroom Index'!$A$3:$I$35,6)</f>
        <v>2</v>
      </c>
      <c r="W98" s="65">
        <f>VLOOKUP($S98,'Mushroom Index'!$A$3:$I$35,7)</f>
        <v>1</v>
      </c>
      <c r="X98" s="65">
        <f>VLOOKUP($S98,'Mushroom Index'!$A$3:$I$35,8)</f>
        <v>1</v>
      </c>
      <c r="Y98" s="65">
        <f>VLOOKUP($S98,'Mushroom Index'!$A$3:$I$35,9)</f>
        <v>1</v>
      </c>
      <c r="Z98" s="103">
        <f t="shared" si="1"/>
        <v>87</v>
      </c>
      <c r="AA98" s="19"/>
      <c r="AB98" s="22"/>
    </row>
    <row r="99" spans="1:28" x14ac:dyDescent="0.25">
      <c r="A99" s="46"/>
      <c r="B99" s="22"/>
      <c r="C99" s="120" t="s">
        <v>1292</v>
      </c>
      <c r="D99" s="57" t="s">
        <v>1291</v>
      </c>
      <c r="E99" s="20"/>
      <c r="F99" s="27"/>
      <c r="G99" s="27"/>
      <c r="H99" s="27"/>
      <c r="I99" s="27"/>
      <c r="J99" s="20"/>
      <c r="K99" s="27"/>
      <c r="L99" s="27"/>
      <c r="M99" s="27"/>
      <c r="N99" s="27"/>
      <c r="O99" s="20"/>
      <c r="P99" s="29"/>
      <c r="Q99" s="102"/>
      <c r="R99" s="21"/>
      <c r="S99" s="57" t="s">
        <v>1063</v>
      </c>
      <c r="T99" s="29" t="str">
        <f>VLOOKUP($S99,'Mushroom Index'!$A$3:$I$35,5)</f>
        <v>Morels and Allies</v>
      </c>
      <c r="U99" s="57" t="str">
        <f>CONCATENATE(VLOOKUP(S99,'Mushroom Index'!$A$3:$I$35,2), " ", VLOOKUP(S99,'Mushroom Index'!$A$3:$I$35,3), " ", VLOOKUP(S99,'Mushroom Index'!$A$3:$I$35,4))</f>
        <v>Ascomycotina Discomycetes Pezizles</v>
      </c>
      <c r="V99" s="65">
        <f>VLOOKUP($S99,'Mushroom Index'!$A$3:$I$35,6)</f>
        <v>2</v>
      </c>
      <c r="W99" s="65">
        <f>VLOOKUP($S99,'Mushroom Index'!$A$3:$I$35,7)</f>
        <v>1</v>
      </c>
      <c r="X99" s="65">
        <f>VLOOKUP($S99,'Mushroom Index'!$A$3:$I$35,8)</f>
        <v>1</v>
      </c>
      <c r="Y99" s="65">
        <f>VLOOKUP($S99,'Mushroom Index'!$A$3:$I$35,9)</f>
        <v>1</v>
      </c>
      <c r="Z99" s="103">
        <f t="shared" si="1"/>
        <v>88</v>
      </c>
      <c r="AA99" s="19"/>
      <c r="AB99" s="22"/>
    </row>
    <row r="100" spans="1:28" x14ac:dyDescent="0.25">
      <c r="A100" s="46"/>
      <c r="B100" s="22"/>
      <c r="C100" s="120" t="s">
        <v>1293</v>
      </c>
      <c r="D100" s="114" t="s">
        <v>1294</v>
      </c>
      <c r="E100" s="20"/>
      <c r="F100" s="27"/>
      <c r="G100" s="27"/>
      <c r="H100" s="27"/>
      <c r="I100" s="27"/>
      <c r="J100" s="20"/>
      <c r="K100" s="27"/>
      <c r="L100" s="27"/>
      <c r="M100" s="27"/>
      <c r="N100" s="27"/>
      <c r="O100" s="20"/>
      <c r="P100" s="29"/>
      <c r="Q100" s="29"/>
      <c r="R100" s="21"/>
      <c r="S100" s="57" t="s">
        <v>1064</v>
      </c>
      <c r="T100" s="29" t="str">
        <f>VLOOKUP($S100,'Mushroom Index'!$A$3:$I$35,5)</f>
        <v>False Morels and Elfin Saddles</v>
      </c>
      <c r="U100" s="57" t="str">
        <f>CONCATENATE(VLOOKUP(S100,'Mushroom Index'!$A$3:$I$35,2), " ", VLOOKUP(S100,'Mushroom Index'!$A$3:$I$35,3), " ", VLOOKUP(S100,'Mushroom Index'!$A$3:$I$35,4))</f>
        <v>Ascomycotina Discomycetes Pezizles</v>
      </c>
      <c r="V100" s="65">
        <f>VLOOKUP($S100,'Mushroom Index'!$A$3:$I$35,6)</f>
        <v>2</v>
      </c>
      <c r="W100" s="65">
        <f>VLOOKUP($S100,'Mushroom Index'!$A$3:$I$35,7)</f>
        <v>1</v>
      </c>
      <c r="X100" s="65">
        <f>VLOOKUP($S100,'Mushroom Index'!$A$3:$I$35,8)</f>
        <v>2</v>
      </c>
      <c r="Y100" s="65">
        <f>VLOOKUP($S100,'Mushroom Index'!$A$3:$I$35,9)</f>
        <v>1</v>
      </c>
      <c r="Z100" s="103">
        <f t="shared" si="1"/>
        <v>89</v>
      </c>
      <c r="AA100" s="19"/>
      <c r="AB100" s="22"/>
    </row>
    <row r="101" spans="1:28" s="31" customFormat="1" x14ac:dyDescent="0.25">
      <c r="A101" s="29"/>
      <c r="B101" s="22"/>
      <c r="C101" s="242"/>
      <c r="D101" s="26"/>
      <c r="E101" s="22"/>
      <c r="F101" s="27"/>
      <c r="G101" s="27"/>
      <c r="H101" s="27"/>
      <c r="I101" s="27"/>
      <c r="J101" s="22"/>
      <c r="K101" s="27"/>
      <c r="L101" s="27"/>
      <c r="M101" s="27"/>
      <c r="N101" s="27"/>
      <c r="O101" s="22"/>
      <c r="P101" s="29"/>
      <c r="Q101" s="29"/>
      <c r="R101" s="22"/>
      <c r="S101" s="250"/>
      <c r="T101" s="101"/>
      <c r="U101" s="57"/>
      <c r="V101" s="65"/>
      <c r="W101" s="65"/>
      <c r="X101" s="65"/>
      <c r="Y101" s="65"/>
      <c r="Z101" s="103"/>
      <c r="AA101" s="50"/>
      <c r="AB101" s="52"/>
    </row>
    <row r="102" spans="1:28" s="31" customFormat="1" x14ac:dyDescent="0.25">
      <c r="A102" s="29"/>
      <c r="B102" s="22"/>
      <c r="C102" s="242"/>
      <c r="D102" s="26"/>
      <c r="E102" s="22"/>
      <c r="F102" s="27"/>
      <c r="G102" s="27"/>
      <c r="H102" s="27"/>
      <c r="I102" s="27"/>
      <c r="J102" s="22"/>
      <c r="K102" s="27"/>
      <c r="L102" s="27"/>
      <c r="M102" s="27"/>
      <c r="N102" s="27"/>
      <c r="O102" s="22"/>
      <c r="P102" s="29"/>
      <c r="Q102" s="29"/>
      <c r="R102" s="22"/>
      <c r="S102" s="51"/>
      <c r="T102" s="101"/>
      <c r="U102" s="51"/>
      <c r="V102" s="65"/>
      <c r="W102" s="65"/>
      <c r="X102" s="21"/>
      <c r="Y102" s="21"/>
      <c r="Z102" s="53"/>
      <c r="AA102" s="50"/>
      <c r="AB102" s="52"/>
    </row>
    <row r="103" spans="1:28" s="31" customFormat="1" x14ac:dyDescent="0.25">
      <c r="A103" s="29"/>
      <c r="B103" s="22"/>
      <c r="C103" s="242"/>
      <c r="D103" s="26"/>
      <c r="E103" s="22"/>
      <c r="F103" s="27"/>
      <c r="G103" s="27"/>
      <c r="H103" s="27"/>
      <c r="I103" s="27"/>
      <c r="J103" s="22"/>
      <c r="K103" s="27"/>
      <c r="L103" s="27"/>
      <c r="M103" s="27"/>
      <c r="N103" s="27"/>
      <c r="O103" s="22"/>
      <c r="P103" s="29"/>
      <c r="Q103" s="29"/>
      <c r="R103" s="22"/>
      <c r="S103" s="51"/>
      <c r="T103" s="101"/>
      <c r="U103" s="51"/>
      <c r="V103" s="65"/>
      <c r="W103" s="65"/>
      <c r="X103" s="21"/>
      <c r="Y103" s="21"/>
      <c r="Z103" s="53"/>
      <c r="AA103" s="50"/>
      <c r="AB103" s="52"/>
    </row>
    <row r="104" spans="1:28" s="31" customFormat="1" x14ac:dyDescent="0.25">
      <c r="A104" s="21"/>
      <c r="B104" s="22"/>
      <c r="C104" s="247"/>
      <c r="D104" s="13"/>
      <c r="E104" s="22"/>
      <c r="F104" s="20"/>
      <c r="G104" s="20"/>
      <c r="H104" s="20"/>
      <c r="I104" s="20"/>
      <c r="J104" s="22"/>
      <c r="K104" s="20"/>
      <c r="L104" s="20"/>
      <c r="M104" s="20"/>
      <c r="N104" s="20"/>
      <c r="O104" s="22"/>
      <c r="P104" s="21"/>
      <c r="Q104" s="21"/>
      <c r="R104" s="22"/>
      <c r="S104" s="51"/>
      <c r="T104" s="21"/>
      <c r="U104" s="51"/>
      <c r="V104" s="23"/>
      <c r="W104" s="23"/>
      <c r="X104" s="21"/>
      <c r="Y104" s="21"/>
      <c r="Z104" s="53"/>
      <c r="AA104" s="50"/>
      <c r="AB104" s="52"/>
    </row>
    <row r="105" spans="1:28" s="31" customFormat="1" x14ac:dyDescent="0.25">
      <c r="A105" s="29"/>
      <c r="B105" s="22"/>
      <c r="C105" s="242"/>
      <c r="D105" s="26"/>
      <c r="E105" s="22"/>
      <c r="F105" s="27"/>
      <c r="G105" s="27"/>
      <c r="H105" s="27"/>
      <c r="I105" s="27"/>
      <c r="J105" s="22"/>
      <c r="K105" s="27"/>
      <c r="L105" s="27"/>
      <c r="M105" s="27"/>
      <c r="N105" s="27"/>
      <c r="O105" s="22"/>
      <c r="P105" s="29"/>
      <c r="Q105" s="29"/>
      <c r="R105" s="22"/>
      <c r="S105" s="51"/>
      <c r="T105" s="101"/>
      <c r="U105" s="51"/>
      <c r="V105" s="65"/>
      <c r="W105" s="65"/>
      <c r="X105" s="21"/>
      <c r="Y105" s="21"/>
      <c r="Z105" s="53"/>
      <c r="AA105" s="50"/>
      <c r="AB105" s="52"/>
    </row>
    <row r="106" spans="1:28" s="31" customFormat="1" ht="12.75" customHeight="1" x14ac:dyDescent="0.25">
      <c r="A106" s="29"/>
      <c r="B106" s="22"/>
      <c r="C106" s="242"/>
      <c r="D106" s="26"/>
      <c r="E106" s="22"/>
      <c r="F106" s="27"/>
      <c r="G106" s="27"/>
      <c r="H106" s="27"/>
      <c r="I106" s="27"/>
      <c r="J106" s="22"/>
      <c r="K106" s="27"/>
      <c r="L106" s="27"/>
      <c r="M106" s="27"/>
      <c r="N106" s="27"/>
      <c r="O106" s="22"/>
      <c r="P106" s="29"/>
      <c r="Q106" s="29"/>
      <c r="R106" s="22"/>
      <c r="S106" s="51"/>
      <c r="T106" s="101"/>
      <c r="U106" s="51"/>
      <c r="V106" s="65"/>
      <c r="W106" s="65"/>
      <c r="X106" s="21"/>
      <c r="Y106" s="21"/>
      <c r="Z106" s="53"/>
      <c r="AA106" s="50"/>
      <c r="AB106" s="52"/>
    </row>
    <row r="107" spans="1:28" s="31" customFormat="1" x14ac:dyDescent="0.25">
      <c r="A107" s="29"/>
      <c r="B107" s="22"/>
      <c r="C107" s="245"/>
      <c r="D107" s="114"/>
      <c r="E107" s="22"/>
      <c r="F107" s="27"/>
      <c r="G107" s="27"/>
      <c r="H107" s="27"/>
      <c r="I107" s="27"/>
      <c r="J107" s="22"/>
      <c r="K107" s="27"/>
      <c r="L107" s="27"/>
      <c r="M107" s="27"/>
      <c r="N107" s="27"/>
      <c r="O107" s="22"/>
      <c r="P107" s="29"/>
      <c r="Q107" s="29"/>
      <c r="R107" s="22"/>
      <c r="S107" s="51"/>
      <c r="T107" s="101"/>
      <c r="U107" s="51"/>
      <c r="V107" s="65"/>
      <c r="W107" s="65"/>
      <c r="X107" s="54"/>
      <c r="Y107" s="54"/>
      <c r="Z107" s="103"/>
      <c r="AA107" s="50"/>
      <c r="AB107" s="52"/>
    </row>
    <row r="108" spans="1:28" s="31" customFormat="1" x14ac:dyDescent="0.25">
      <c r="A108" s="29"/>
      <c r="B108" s="22"/>
      <c r="C108" s="245"/>
      <c r="D108" s="114"/>
      <c r="E108" s="22"/>
      <c r="F108" s="27"/>
      <c r="G108" s="27"/>
      <c r="H108" s="27"/>
      <c r="I108" s="27"/>
      <c r="J108" s="22"/>
      <c r="K108" s="27"/>
      <c r="L108" s="27"/>
      <c r="M108" s="27"/>
      <c r="N108" s="27"/>
      <c r="O108" s="22"/>
      <c r="P108" s="29"/>
      <c r="Q108" s="29"/>
      <c r="R108" s="22"/>
      <c r="S108" s="51"/>
      <c r="T108" s="101"/>
      <c r="U108" s="51"/>
      <c r="V108" s="65"/>
      <c r="W108" s="65"/>
      <c r="X108" s="54"/>
      <c r="Y108" s="54"/>
      <c r="Z108" s="103"/>
      <c r="AA108" s="50"/>
      <c r="AB108" s="52"/>
    </row>
    <row r="109" spans="1:28" s="31" customFormat="1" x14ac:dyDescent="0.25">
      <c r="A109" s="29"/>
      <c r="B109" s="22"/>
      <c r="C109" s="245"/>
      <c r="D109" s="114"/>
      <c r="E109" s="22"/>
      <c r="F109" s="27"/>
      <c r="G109" s="27"/>
      <c r="H109" s="27"/>
      <c r="I109" s="27"/>
      <c r="J109" s="22"/>
      <c r="K109" s="27"/>
      <c r="L109" s="27"/>
      <c r="M109" s="27"/>
      <c r="N109" s="27"/>
      <c r="O109" s="22"/>
      <c r="P109" s="29"/>
      <c r="Q109" s="29"/>
      <c r="R109" s="22"/>
      <c r="S109" s="51"/>
      <c r="T109" s="101"/>
      <c r="U109" s="51"/>
      <c r="V109" s="65"/>
      <c r="W109" s="65"/>
      <c r="X109" s="54"/>
      <c r="Y109" s="54"/>
      <c r="Z109" s="103"/>
      <c r="AA109" s="50"/>
      <c r="AB109" s="52"/>
    </row>
    <row r="110" spans="1:28" s="31" customFormat="1" x14ac:dyDescent="0.25">
      <c r="A110" s="29"/>
      <c r="B110" s="51"/>
      <c r="C110" s="113"/>
      <c r="D110" s="114"/>
      <c r="E110" s="51"/>
      <c r="F110" s="27"/>
      <c r="G110" s="27"/>
      <c r="H110" s="27"/>
      <c r="I110" s="27"/>
      <c r="J110" s="51"/>
      <c r="K110" s="27"/>
      <c r="L110" s="27"/>
      <c r="M110" s="27"/>
      <c r="N110" s="27"/>
      <c r="O110" s="51"/>
      <c r="P110" s="29"/>
      <c r="Q110" s="29"/>
      <c r="R110" s="128"/>
      <c r="S110" s="51"/>
      <c r="T110" s="101"/>
      <c r="U110" s="51"/>
      <c r="V110" s="65"/>
      <c r="W110" s="65"/>
      <c r="X110" s="54"/>
      <c r="Y110" s="54"/>
      <c r="Z110" s="103"/>
      <c r="AA110" s="50"/>
      <c r="AB110" s="52"/>
    </row>
    <row r="111" spans="1:28" x14ac:dyDescent="0.25">
      <c r="A111" s="9"/>
      <c r="B111" s="9"/>
      <c r="C111" s="9"/>
      <c r="D111" s="5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216"/>
      <c r="U111" s="9"/>
      <c r="V111" s="31"/>
      <c r="W111" s="31"/>
      <c r="X111"/>
      <c r="Y111"/>
      <c r="Z111"/>
      <c r="AA111"/>
    </row>
    <row r="112" spans="1:28" s="31" customFormat="1" x14ac:dyDescent="0.25">
      <c r="A112" s="29"/>
      <c r="B112" s="51"/>
      <c r="C112" s="245"/>
      <c r="D112" s="57"/>
      <c r="E112" s="51"/>
      <c r="F112" s="27"/>
      <c r="G112" s="27"/>
      <c r="H112" s="27"/>
      <c r="I112" s="27"/>
      <c r="J112" s="51"/>
      <c r="K112" s="27"/>
      <c r="L112" s="27"/>
      <c r="M112" s="27"/>
      <c r="N112" s="27"/>
      <c r="O112" s="51"/>
      <c r="P112" s="29"/>
      <c r="Q112" s="29"/>
      <c r="R112" s="51"/>
      <c r="S112" s="51"/>
      <c r="T112" s="175"/>
      <c r="U112" s="51"/>
      <c r="V112" s="65"/>
      <c r="W112" s="65"/>
      <c r="X112" s="54"/>
      <c r="Y112" s="54"/>
      <c r="Z112" s="103"/>
      <c r="AA112" s="50"/>
      <c r="AB112" s="52"/>
    </row>
    <row r="113" spans="1:28" s="31" customFormat="1" x14ac:dyDescent="0.25">
      <c r="A113" s="29"/>
      <c r="B113" s="29"/>
      <c r="C113" s="113"/>
      <c r="D113" s="114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9"/>
      <c r="Q113" s="102"/>
      <c r="R113" s="29"/>
      <c r="S113" s="29"/>
      <c r="T113" s="29"/>
      <c r="U113" s="29"/>
      <c r="V113" s="65"/>
      <c r="W113" s="65"/>
      <c r="X113" s="54"/>
      <c r="Y113" s="54"/>
      <c r="Z113" s="103"/>
      <c r="AA113" s="50"/>
      <c r="AB113" s="52"/>
    </row>
    <row r="114" spans="1:28" s="31" customFormat="1" x14ac:dyDescent="0.25">
      <c r="A114" s="29"/>
      <c r="B114" s="29"/>
      <c r="C114" s="113"/>
      <c r="D114" s="114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9"/>
      <c r="Q114" s="102"/>
      <c r="R114" s="29"/>
      <c r="S114" s="29"/>
      <c r="T114" s="29"/>
      <c r="U114" s="29"/>
      <c r="V114" s="65"/>
      <c r="W114" s="65"/>
      <c r="X114" s="54"/>
      <c r="Y114" s="54"/>
      <c r="Z114" s="103"/>
      <c r="AA114" s="50"/>
      <c r="AB114" s="52"/>
    </row>
    <row r="115" spans="1:28" s="31" customFormat="1" x14ac:dyDescent="0.25">
      <c r="A115" s="29"/>
      <c r="B115" s="29"/>
      <c r="C115" s="113"/>
      <c r="D115" s="114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9"/>
      <c r="Q115" s="29"/>
      <c r="R115" s="29"/>
      <c r="S115" s="29"/>
      <c r="T115" s="29"/>
      <c r="U115" s="29"/>
      <c r="V115" s="65"/>
      <c r="W115" s="65"/>
      <c r="X115" s="54"/>
      <c r="Y115" s="54"/>
      <c r="Z115" s="103"/>
      <c r="AA115" s="50"/>
      <c r="AB115" s="52"/>
    </row>
    <row r="116" spans="1:28" s="31" customFormat="1" x14ac:dyDescent="0.25">
      <c r="A116" s="29"/>
      <c r="B116" s="29"/>
      <c r="C116" s="113"/>
      <c r="D116" s="114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9"/>
      <c r="Q116" s="29"/>
      <c r="R116" s="29"/>
      <c r="S116" s="29"/>
      <c r="T116" s="29"/>
      <c r="U116" s="29"/>
      <c r="V116" s="65"/>
      <c r="W116" s="65"/>
      <c r="X116" s="54"/>
      <c r="Y116" s="54"/>
      <c r="Z116" s="103"/>
      <c r="AA116" s="50"/>
      <c r="AB116" s="52"/>
    </row>
    <row r="117" spans="1:28" s="31" customFormat="1" x14ac:dyDescent="0.25">
      <c r="A117" s="29"/>
      <c r="B117" s="29"/>
      <c r="C117" s="162"/>
      <c r="D117" s="114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9"/>
      <c r="Q117" s="29"/>
      <c r="R117" s="29"/>
      <c r="S117" s="29"/>
      <c r="T117" s="29"/>
      <c r="U117" s="29"/>
      <c r="V117" s="65"/>
      <c r="W117" s="65"/>
      <c r="X117" s="54"/>
      <c r="Y117" s="54"/>
      <c r="Z117" s="103"/>
      <c r="AA117" s="50"/>
      <c r="AB117" s="52"/>
    </row>
    <row r="118" spans="1:28" s="31" customFormat="1" x14ac:dyDescent="0.25">
      <c r="A118" s="29"/>
      <c r="B118" s="29"/>
      <c r="C118" s="162"/>
      <c r="D118" s="114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9"/>
      <c r="Q118" s="29"/>
      <c r="R118" s="29"/>
      <c r="S118" s="29"/>
      <c r="T118" s="29"/>
      <c r="U118" s="29"/>
      <c r="V118" s="65"/>
      <c r="W118" s="65"/>
      <c r="X118" s="54"/>
      <c r="Y118" s="54"/>
      <c r="Z118" s="103"/>
      <c r="AA118" s="50"/>
      <c r="AB118" s="52"/>
    </row>
    <row r="119" spans="1:28" s="31" customFormat="1" x14ac:dyDescent="0.25">
      <c r="A119" s="29"/>
      <c r="B119" s="29"/>
      <c r="C119" s="162"/>
      <c r="D119" s="114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9"/>
      <c r="Q119" s="29"/>
      <c r="R119" s="29"/>
      <c r="S119" s="29"/>
      <c r="T119" s="29"/>
      <c r="U119" s="29"/>
      <c r="V119" s="65"/>
      <c r="W119" s="65"/>
      <c r="X119" s="54"/>
      <c r="Y119" s="54"/>
      <c r="Z119" s="103"/>
      <c r="AA119" s="50"/>
      <c r="AB119" s="52"/>
    </row>
    <row r="120" spans="1:28" s="31" customFormat="1" x14ac:dyDescent="0.25">
      <c r="A120" s="29"/>
      <c r="B120" s="29"/>
      <c r="C120" s="162"/>
      <c r="D120" s="114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9"/>
      <c r="Q120" s="29"/>
      <c r="R120" s="29"/>
      <c r="S120" s="29"/>
      <c r="T120" s="29"/>
      <c r="U120" s="29"/>
      <c r="V120" s="65"/>
      <c r="W120" s="65"/>
      <c r="X120" s="54"/>
      <c r="Y120" s="54"/>
      <c r="Z120" s="103"/>
      <c r="AA120" s="50"/>
      <c r="AB120" s="52"/>
    </row>
    <row r="121" spans="1:28" s="31" customFormat="1" x14ac:dyDescent="0.25">
      <c r="A121" s="29"/>
      <c r="B121" s="29"/>
      <c r="C121" s="162"/>
      <c r="D121" s="114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9"/>
      <c r="Q121" s="29"/>
      <c r="R121" s="29"/>
      <c r="S121" s="29"/>
      <c r="T121" s="29"/>
      <c r="U121" s="29"/>
      <c r="V121" s="65"/>
      <c r="W121" s="65"/>
      <c r="X121" s="54"/>
      <c r="Y121" s="54"/>
      <c r="Z121" s="103"/>
      <c r="AA121" s="50"/>
      <c r="AB121" s="52"/>
    </row>
    <row r="122" spans="1:28" s="31" customFormat="1" x14ac:dyDescent="0.25">
      <c r="A122" s="29"/>
      <c r="B122" s="29"/>
      <c r="C122" s="162"/>
      <c r="D122" s="114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9"/>
      <c r="Q122" s="29"/>
      <c r="R122" s="29"/>
      <c r="S122" s="29"/>
      <c r="T122" s="29"/>
      <c r="U122" s="29"/>
      <c r="V122" s="65"/>
      <c r="W122" s="65"/>
      <c r="X122" s="54"/>
      <c r="Y122" s="54"/>
      <c r="Z122" s="103"/>
      <c r="AA122" s="50"/>
      <c r="AB122" s="52"/>
    </row>
    <row r="123" spans="1:28" s="31" customFormat="1" x14ac:dyDescent="0.25">
      <c r="A123" s="29"/>
      <c r="B123" s="29"/>
      <c r="C123" s="162"/>
      <c r="D123" s="114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9"/>
      <c r="Q123" s="29"/>
      <c r="R123" s="29"/>
      <c r="S123" s="29"/>
      <c r="T123" s="29"/>
      <c r="U123" s="29"/>
      <c r="V123" s="65"/>
      <c r="W123" s="65"/>
      <c r="X123" s="54"/>
      <c r="Y123" s="54"/>
      <c r="Z123" s="103"/>
      <c r="AA123" s="50"/>
      <c r="AB123" s="52"/>
    </row>
    <row r="124" spans="1:28" s="31" customFormat="1" x14ac:dyDescent="0.25">
      <c r="A124" s="29"/>
      <c r="B124" s="29"/>
      <c r="C124" s="113"/>
      <c r="D124" s="114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9"/>
      <c r="Q124" s="29"/>
      <c r="R124" s="29"/>
      <c r="S124" s="29"/>
      <c r="T124" s="29"/>
      <c r="U124" s="29"/>
      <c r="V124" s="65"/>
      <c r="W124" s="65"/>
      <c r="X124" s="54"/>
      <c r="Y124" s="54"/>
      <c r="Z124" s="103"/>
      <c r="AA124" s="50"/>
      <c r="AB124" s="52"/>
    </row>
    <row r="125" spans="1:28" s="31" customFormat="1" x14ac:dyDescent="0.25">
      <c r="A125" s="29"/>
      <c r="B125" s="29"/>
      <c r="C125" s="162"/>
      <c r="D125" s="114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9"/>
      <c r="Q125" s="29"/>
      <c r="R125" s="29"/>
      <c r="S125" s="29"/>
      <c r="T125" s="29"/>
      <c r="U125" s="29"/>
      <c r="V125" s="65"/>
      <c r="W125" s="65"/>
      <c r="X125" s="54"/>
      <c r="Y125" s="54"/>
      <c r="Z125" s="103"/>
      <c r="AA125" s="50"/>
      <c r="AB125" s="52"/>
    </row>
    <row r="126" spans="1:28" s="31" customFormat="1" x14ac:dyDescent="0.25">
      <c r="A126" s="29"/>
      <c r="B126" s="29"/>
      <c r="C126" s="162"/>
      <c r="D126" s="114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9"/>
      <c r="Q126" s="29"/>
      <c r="R126" s="29"/>
      <c r="S126" s="29"/>
      <c r="T126" s="29"/>
      <c r="U126" s="29"/>
      <c r="V126" s="65"/>
      <c r="W126" s="65"/>
      <c r="X126" s="54"/>
      <c r="Y126" s="54"/>
      <c r="Z126" s="103"/>
      <c r="AA126" s="50"/>
      <c r="AB126" s="52"/>
    </row>
    <row r="127" spans="1:28" s="31" customFormat="1" x14ac:dyDescent="0.25">
      <c r="A127" s="29"/>
      <c r="B127" s="29"/>
      <c r="C127" s="162"/>
      <c r="D127" s="114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9"/>
      <c r="Q127" s="29"/>
      <c r="R127" s="29"/>
      <c r="S127" s="29"/>
      <c r="T127" s="29"/>
      <c r="U127" s="29"/>
      <c r="V127" s="65"/>
      <c r="W127" s="65"/>
      <c r="X127" s="54"/>
      <c r="Y127" s="54"/>
      <c r="Z127" s="103"/>
      <c r="AA127" s="50"/>
      <c r="AB127" s="52"/>
    </row>
    <row r="128" spans="1:28" s="31" customFormat="1" x14ac:dyDescent="0.25">
      <c r="A128" s="29"/>
      <c r="B128" s="29"/>
      <c r="C128" s="162"/>
      <c r="D128" s="114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9"/>
      <c r="Q128" s="29"/>
      <c r="R128" s="29"/>
      <c r="S128" s="29"/>
      <c r="T128" s="29"/>
      <c r="U128" s="29"/>
      <c r="V128" s="65"/>
      <c r="W128" s="65"/>
      <c r="X128" s="54"/>
      <c r="Y128" s="54"/>
      <c r="Z128" s="103"/>
      <c r="AA128" s="50"/>
      <c r="AB128" s="52"/>
    </row>
    <row r="129" spans="1:28" s="31" customFormat="1" x14ac:dyDescent="0.25">
      <c r="A129" s="51"/>
      <c r="B129" s="51"/>
      <c r="C129" s="113"/>
      <c r="D129" s="114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9"/>
      <c r="Q129" s="29"/>
      <c r="R129" s="29"/>
      <c r="S129" s="29"/>
      <c r="T129" s="29"/>
      <c r="U129" s="29"/>
      <c r="V129" s="65"/>
      <c r="W129" s="65"/>
      <c r="X129" s="54"/>
      <c r="Y129" s="54"/>
      <c r="Z129" s="103"/>
      <c r="AA129" s="50"/>
      <c r="AB129" s="52"/>
    </row>
    <row r="130" spans="1:28" s="31" customFormat="1" x14ac:dyDescent="0.25">
      <c r="A130" s="51"/>
      <c r="B130" s="51"/>
      <c r="C130" s="162"/>
      <c r="D130" s="114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9"/>
      <c r="Q130" s="29"/>
      <c r="R130" s="29"/>
      <c r="S130" s="29"/>
      <c r="T130" s="29"/>
      <c r="U130" s="29"/>
      <c r="V130" s="65"/>
      <c r="W130" s="65"/>
      <c r="X130" s="54"/>
      <c r="Y130" s="54"/>
      <c r="Z130" s="103"/>
      <c r="AA130" s="50"/>
      <c r="AB130" s="52"/>
    </row>
    <row r="131" spans="1:28" s="31" customFormat="1" x14ac:dyDescent="0.25">
      <c r="A131" s="51"/>
      <c r="B131" s="51"/>
      <c r="C131" s="113"/>
      <c r="D131" s="114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9"/>
      <c r="Q131" s="29"/>
      <c r="R131" s="29"/>
      <c r="S131" s="29"/>
      <c r="T131" s="29"/>
      <c r="U131" s="29"/>
      <c r="V131" s="65"/>
      <c r="W131" s="65"/>
      <c r="X131" s="54"/>
      <c r="Y131" s="54"/>
      <c r="Z131" s="103"/>
      <c r="AA131" s="50"/>
      <c r="AB131" s="52"/>
    </row>
    <row r="132" spans="1:28" s="31" customFormat="1" x14ac:dyDescent="0.25">
      <c r="A132" s="51"/>
      <c r="B132" s="51"/>
      <c r="C132" s="113"/>
      <c r="D132" s="114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9"/>
      <c r="Q132" s="29"/>
      <c r="R132" s="29"/>
      <c r="S132" s="29"/>
      <c r="T132" s="29"/>
      <c r="U132" s="29"/>
      <c r="V132" s="65"/>
      <c r="W132" s="65"/>
      <c r="X132" s="54"/>
      <c r="Y132" s="54"/>
      <c r="Z132" s="103"/>
      <c r="AA132" s="50"/>
      <c r="AB132" s="52"/>
    </row>
    <row r="133" spans="1:28" s="31" customFormat="1" x14ac:dyDescent="0.25">
      <c r="A133" s="51"/>
      <c r="B133" s="51"/>
      <c r="C133" s="113"/>
      <c r="D133" s="114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9"/>
      <c r="Q133" s="29"/>
      <c r="R133" s="29"/>
      <c r="S133" s="29"/>
      <c r="T133" s="29"/>
      <c r="U133" s="29"/>
      <c r="V133" s="65"/>
      <c r="W133" s="65"/>
      <c r="X133" s="54"/>
      <c r="Y133" s="54"/>
      <c r="Z133" s="103"/>
      <c r="AA133" s="50"/>
      <c r="AB133" s="52"/>
    </row>
    <row r="134" spans="1:28" s="31" customFormat="1" x14ac:dyDescent="0.25">
      <c r="A134" s="51"/>
      <c r="B134" s="51"/>
      <c r="C134" s="113"/>
      <c r="D134" s="114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9"/>
      <c r="Q134" s="29"/>
      <c r="R134" s="29"/>
      <c r="S134" s="29"/>
      <c r="T134" s="29"/>
      <c r="U134" s="29"/>
      <c r="V134" s="65"/>
      <c r="W134" s="65"/>
      <c r="X134" s="54"/>
      <c r="Y134" s="54"/>
      <c r="Z134" s="103"/>
      <c r="AA134" s="50"/>
      <c r="AB134" s="52"/>
    </row>
    <row r="135" spans="1:28" s="31" customFormat="1" x14ac:dyDescent="0.25">
      <c r="A135" s="51"/>
      <c r="B135" s="51"/>
      <c r="C135" s="113"/>
      <c r="D135" s="114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9"/>
      <c r="Q135" s="29"/>
      <c r="R135" s="29"/>
      <c r="S135" s="29"/>
      <c r="T135" s="29"/>
      <c r="U135" s="29"/>
      <c r="V135" s="65"/>
      <c r="W135" s="65"/>
      <c r="X135" s="54"/>
      <c r="Y135" s="54"/>
      <c r="Z135" s="103"/>
      <c r="AA135" s="50"/>
      <c r="AB135" s="52"/>
    </row>
    <row r="136" spans="1:28" s="31" customFormat="1" x14ac:dyDescent="0.25">
      <c r="A136" s="51"/>
      <c r="B136" s="51"/>
      <c r="C136" s="113"/>
      <c r="D136" s="114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9"/>
      <c r="Q136" s="29"/>
      <c r="R136" s="29"/>
      <c r="S136" s="29"/>
      <c r="T136" s="29"/>
      <c r="U136" s="29"/>
      <c r="V136" s="65"/>
      <c r="W136" s="65"/>
      <c r="X136" s="54"/>
      <c r="Y136" s="54"/>
      <c r="Z136" s="103"/>
      <c r="AA136" s="50"/>
      <c r="AB136" s="52"/>
    </row>
    <row r="137" spans="1:28" s="31" customFormat="1" x14ac:dyDescent="0.25">
      <c r="A137" s="51"/>
      <c r="B137" s="51"/>
      <c r="C137" s="113"/>
      <c r="D137" s="114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9"/>
      <c r="Q137" s="29"/>
      <c r="R137" s="29"/>
      <c r="S137" s="29"/>
      <c r="T137" s="29"/>
      <c r="U137" s="29"/>
      <c r="V137" s="65"/>
      <c r="W137" s="65"/>
      <c r="X137" s="54"/>
      <c r="Y137" s="54"/>
      <c r="Z137" s="103"/>
      <c r="AA137" s="50"/>
      <c r="AB137" s="52"/>
    </row>
    <row r="138" spans="1:28" s="31" customFormat="1" x14ac:dyDescent="0.25">
      <c r="A138" s="51"/>
      <c r="B138" s="51"/>
      <c r="C138" s="113"/>
      <c r="D138" s="114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9"/>
      <c r="Q138" s="29"/>
      <c r="R138" s="29"/>
      <c r="S138" s="29"/>
      <c r="T138" s="29"/>
      <c r="U138" s="29"/>
      <c r="V138" s="65"/>
      <c r="W138" s="65"/>
      <c r="X138" s="54"/>
      <c r="Y138" s="54"/>
      <c r="Z138" s="103"/>
      <c r="AA138" s="50"/>
      <c r="AB138" s="52"/>
    </row>
    <row r="139" spans="1:28" s="31" customFormat="1" x14ac:dyDescent="0.25">
      <c r="A139" s="51"/>
      <c r="B139" s="51"/>
      <c r="C139" s="113"/>
      <c r="D139" s="114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9"/>
      <c r="Q139" s="29"/>
      <c r="R139" s="29"/>
      <c r="S139" s="29"/>
      <c r="T139" s="29"/>
      <c r="U139" s="29"/>
      <c r="V139" s="65"/>
      <c r="W139" s="65"/>
      <c r="X139" s="54"/>
      <c r="Y139" s="54"/>
      <c r="Z139" s="103"/>
      <c r="AA139" s="50"/>
      <c r="AB139" s="52"/>
    </row>
    <row r="140" spans="1:28" s="31" customFormat="1" x14ac:dyDescent="0.25">
      <c r="A140" s="51"/>
      <c r="B140" s="51"/>
      <c r="C140" s="113"/>
      <c r="D140" s="114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9"/>
      <c r="Q140" s="29"/>
      <c r="R140" s="29"/>
      <c r="S140" s="29"/>
      <c r="T140" s="29"/>
      <c r="U140" s="29"/>
      <c r="V140" s="65"/>
      <c r="W140" s="65"/>
      <c r="X140" s="54"/>
      <c r="Y140" s="54"/>
      <c r="Z140" s="103"/>
      <c r="AA140" s="50"/>
      <c r="AB140" s="52"/>
    </row>
    <row r="141" spans="1:28" s="31" customFormat="1" x14ac:dyDescent="0.25">
      <c r="A141" s="51"/>
      <c r="B141" s="51"/>
      <c r="C141" s="113"/>
      <c r="D141" s="114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9"/>
      <c r="Q141" s="29"/>
      <c r="R141" s="29"/>
      <c r="S141" s="29"/>
      <c r="T141" s="29"/>
      <c r="U141" s="29"/>
      <c r="V141" s="65"/>
      <c r="W141" s="65"/>
      <c r="X141" s="54"/>
      <c r="Y141" s="54"/>
      <c r="Z141" s="103"/>
      <c r="AA141" s="50"/>
      <c r="AB141" s="52"/>
    </row>
    <row r="142" spans="1:28" s="31" customFormat="1" x14ac:dyDescent="0.25">
      <c r="A142" s="51"/>
      <c r="B142" s="51"/>
      <c r="C142" s="113"/>
      <c r="D142" s="114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9"/>
      <c r="Q142" s="29"/>
      <c r="R142" s="29"/>
      <c r="S142" s="29"/>
      <c r="T142" s="29"/>
      <c r="U142" s="29"/>
      <c r="V142" s="65"/>
      <c r="W142" s="65"/>
      <c r="X142" s="54"/>
      <c r="Y142" s="54"/>
      <c r="Z142" s="103"/>
      <c r="AA142" s="50"/>
      <c r="AB142" s="52"/>
    </row>
    <row r="143" spans="1:28" s="31" customFormat="1" x14ac:dyDescent="0.25">
      <c r="A143" s="51"/>
      <c r="B143" s="51"/>
      <c r="C143" s="113"/>
      <c r="D143" s="114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9"/>
      <c r="Q143" s="29"/>
      <c r="R143" s="29"/>
      <c r="S143" s="29"/>
      <c r="T143" s="29"/>
      <c r="U143" s="29"/>
      <c r="V143" s="65"/>
      <c r="W143" s="65"/>
      <c r="X143" s="54"/>
      <c r="Y143" s="54"/>
      <c r="Z143" s="103"/>
      <c r="AA143" s="50"/>
      <c r="AB143" s="52"/>
    </row>
    <row r="144" spans="1:28" s="31" customFormat="1" x14ac:dyDescent="0.25">
      <c r="A144" s="51"/>
      <c r="B144" s="51"/>
      <c r="C144" s="113"/>
      <c r="D144" s="114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9"/>
      <c r="Q144" s="29"/>
      <c r="R144" s="29"/>
      <c r="S144" s="29"/>
      <c r="T144" s="29"/>
      <c r="U144" s="29"/>
      <c r="V144" s="65"/>
      <c r="W144" s="65"/>
      <c r="X144" s="54"/>
      <c r="Y144" s="54"/>
      <c r="Z144" s="103"/>
      <c r="AA144" s="50"/>
      <c r="AB144" s="52"/>
    </row>
    <row r="145" spans="1:28" s="31" customFormat="1" x14ac:dyDescent="0.25">
      <c r="A145" s="51"/>
      <c r="B145" s="51"/>
      <c r="C145" s="113"/>
      <c r="D145" s="114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9"/>
      <c r="Q145" s="29"/>
      <c r="R145" s="29"/>
      <c r="S145" s="29"/>
      <c r="T145" s="29"/>
      <c r="U145" s="29"/>
      <c r="V145" s="65"/>
      <c r="W145" s="65"/>
      <c r="X145" s="54"/>
      <c r="Y145" s="54"/>
      <c r="Z145" s="103"/>
      <c r="AA145" s="50"/>
      <c r="AB145" s="52"/>
    </row>
    <row r="146" spans="1:28" s="31" customFormat="1" x14ac:dyDescent="0.25">
      <c r="A146" s="46"/>
      <c r="B146" s="51"/>
      <c r="C146" s="113"/>
      <c r="D146" s="114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9"/>
      <c r="Q146" s="29"/>
      <c r="R146" s="29"/>
      <c r="S146" s="29"/>
      <c r="T146" s="29"/>
      <c r="U146" s="29"/>
      <c r="V146" s="65"/>
      <c r="W146" s="65"/>
      <c r="X146" s="54"/>
      <c r="Y146" s="54"/>
      <c r="Z146" s="103"/>
      <c r="AA146" s="50"/>
      <c r="AB146" s="52"/>
    </row>
    <row r="147" spans="1:28" s="31" customFormat="1" x14ac:dyDescent="0.25">
      <c r="A147" s="51"/>
      <c r="B147" s="51"/>
      <c r="C147" s="113"/>
      <c r="D147" s="114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9"/>
      <c r="Q147" s="29"/>
      <c r="R147" s="29"/>
      <c r="S147" s="29"/>
      <c r="T147" s="29"/>
      <c r="U147" s="29"/>
      <c r="V147" s="65"/>
      <c r="W147" s="65"/>
      <c r="X147" s="54"/>
      <c r="Y147" s="54"/>
      <c r="Z147" s="103"/>
      <c r="AA147" s="50"/>
      <c r="AB147" s="52"/>
    </row>
    <row r="148" spans="1:28" s="31" customFormat="1" x14ac:dyDescent="0.25">
      <c r="A148" s="46"/>
      <c r="B148" s="51"/>
      <c r="C148" s="113"/>
      <c r="D148" s="114"/>
      <c r="E148" s="49"/>
      <c r="F148" s="49"/>
      <c r="G148" s="49"/>
      <c r="H148" s="49"/>
      <c r="I148" s="49"/>
      <c r="J148" s="27"/>
      <c r="K148" s="27"/>
      <c r="L148" s="27"/>
      <c r="M148" s="27"/>
      <c r="N148" s="27"/>
      <c r="O148" s="27"/>
      <c r="P148" s="29"/>
      <c r="Q148" s="29"/>
      <c r="R148" s="29"/>
      <c r="S148" s="29"/>
      <c r="T148" s="29"/>
      <c r="U148" s="29"/>
      <c r="V148" s="65"/>
      <c r="W148" s="65"/>
      <c r="X148" s="54"/>
      <c r="Y148" s="54"/>
      <c r="Z148" s="103"/>
      <c r="AA148" s="50"/>
      <c r="AB148" s="52"/>
    </row>
    <row r="149" spans="1:28" s="31" customFormat="1" x14ac:dyDescent="0.25">
      <c r="A149" s="51"/>
      <c r="B149" s="51"/>
      <c r="C149" s="113"/>
      <c r="D149" s="114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9"/>
      <c r="Q149" s="29"/>
      <c r="R149" s="29"/>
      <c r="S149" s="29"/>
      <c r="T149" s="29"/>
      <c r="U149" s="29"/>
      <c r="V149" s="65"/>
      <c r="W149" s="65"/>
      <c r="X149" s="54"/>
      <c r="Y149" s="54"/>
      <c r="Z149" s="103"/>
      <c r="AA149" s="50"/>
      <c r="AB149" s="52"/>
    </row>
    <row r="150" spans="1:28" s="31" customFormat="1" x14ac:dyDescent="0.25">
      <c r="A150" s="52"/>
      <c r="B150" s="52"/>
      <c r="C150" s="78"/>
      <c r="D150" s="79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34"/>
      <c r="Q150" s="34"/>
      <c r="R150" s="34"/>
      <c r="S150" s="34"/>
      <c r="T150" s="34"/>
      <c r="U150" s="34"/>
      <c r="V150" s="65"/>
      <c r="W150" s="65"/>
      <c r="X150" s="54"/>
      <c r="Y150" s="54"/>
      <c r="Z150" s="78"/>
      <c r="AA150" s="50"/>
      <c r="AB150" s="52"/>
    </row>
    <row r="151" spans="1:28" s="31" customFormat="1" x14ac:dyDescent="0.25">
      <c r="A151" s="52"/>
      <c r="B151" s="52"/>
      <c r="C151" s="78"/>
      <c r="D151" s="79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34"/>
      <c r="Q151" s="34"/>
      <c r="R151" s="34"/>
      <c r="S151" s="34"/>
      <c r="T151" s="34"/>
      <c r="U151" s="34"/>
      <c r="V151" s="65"/>
      <c r="W151" s="65"/>
      <c r="X151" s="54"/>
      <c r="Y151" s="54"/>
      <c r="Z151" s="78"/>
      <c r="AA151" s="50"/>
      <c r="AB151" s="52"/>
    </row>
    <row r="152" spans="1:28" s="31" customFormat="1" x14ac:dyDescent="0.25">
      <c r="A152" s="50"/>
      <c r="B152" s="52"/>
      <c r="C152" s="78"/>
      <c r="D152" s="79"/>
      <c r="E152" s="72"/>
      <c r="F152" s="72"/>
      <c r="G152" s="72"/>
      <c r="H152" s="72"/>
      <c r="I152" s="72"/>
      <c r="J152" s="56"/>
      <c r="K152" s="56"/>
      <c r="L152" s="56"/>
      <c r="M152" s="56"/>
      <c r="N152" s="56"/>
      <c r="O152" s="56"/>
      <c r="P152" s="34"/>
      <c r="Q152" s="34"/>
      <c r="R152" s="34"/>
      <c r="S152" s="34"/>
      <c r="T152" s="34"/>
      <c r="U152" s="34"/>
      <c r="V152" s="65"/>
      <c r="W152" s="65"/>
      <c r="X152" s="54"/>
      <c r="Y152" s="54"/>
      <c r="Z152" s="78"/>
      <c r="AA152" s="50"/>
      <c r="AB152" s="52"/>
    </row>
    <row r="153" spans="1:28" s="31" customFormat="1" x14ac:dyDescent="0.25">
      <c r="A153" s="52"/>
      <c r="B153" s="52"/>
      <c r="C153" s="78"/>
      <c r="D153" s="79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34"/>
      <c r="Q153" s="34"/>
      <c r="R153" s="34"/>
      <c r="S153" s="34"/>
      <c r="T153" s="34"/>
      <c r="U153" s="34"/>
      <c r="V153" s="65"/>
      <c r="W153" s="65"/>
      <c r="X153" s="54"/>
      <c r="Y153" s="54"/>
      <c r="Z153" s="78"/>
      <c r="AA153" s="50"/>
      <c r="AB153" s="52"/>
    </row>
    <row r="154" spans="1:28" s="31" customFormat="1" x14ac:dyDescent="0.25">
      <c r="A154" s="50"/>
      <c r="B154" s="52"/>
      <c r="C154" s="78"/>
      <c r="D154" s="79"/>
      <c r="E154" s="72"/>
      <c r="F154" s="72"/>
      <c r="G154" s="72"/>
      <c r="H154" s="72"/>
      <c r="I154" s="72"/>
      <c r="J154" s="56"/>
      <c r="K154" s="56"/>
      <c r="L154" s="56"/>
      <c r="M154" s="56"/>
      <c r="N154" s="56"/>
      <c r="O154" s="56"/>
      <c r="P154" s="34"/>
      <c r="Q154" s="34"/>
      <c r="R154" s="34"/>
      <c r="S154" s="34"/>
      <c r="T154" s="34"/>
      <c r="U154" s="34"/>
      <c r="V154" s="65"/>
      <c r="W154" s="65"/>
      <c r="X154" s="54"/>
      <c r="Y154" s="54"/>
      <c r="Z154" s="78"/>
      <c r="AA154" s="50"/>
      <c r="AB154" s="52"/>
    </row>
    <row r="155" spans="1:28" s="31" customFormat="1" x14ac:dyDescent="0.25">
      <c r="A155" s="52"/>
      <c r="B155" s="52"/>
      <c r="C155" s="78"/>
      <c r="D155" s="79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34"/>
      <c r="Q155" s="34"/>
      <c r="R155" s="34"/>
      <c r="S155" s="34"/>
      <c r="T155" s="34"/>
      <c r="U155" s="34"/>
      <c r="V155" s="65"/>
      <c r="W155" s="65"/>
      <c r="X155" s="54"/>
      <c r="Y155" s="54"/>
      <c r="Z155" s="78"/>
      <c r="AA155" s="50"/>
      <c r="AB155" s="52"/>
    </row>
    <row r="156" spans="1:28" s="31" customFormat="1" x14ac:dyDescent="0.25">
      <c r="A156" s="52"/>
      <c r="B156" s="52"/>
      <c r="C156" s="78"/>
      <c r="D156" s="79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34"/>
      <c r="Q156" s="34"/>
      <c r="R156" s="34"/>
      <c r="S156" s="34"/>
      <c r="T156" s="34"/>
      <c r="U156" s="34"/>
      <c r="V156" s="65"/>
      <c r="W156" s="65"/>
      <c r="X156" s="54"/>
      <c r="Y156" s="54"/>
      <c r="Z156" s="78"/>
      <c r="AA156" s="50"/>
      <c r="AB156" s="52"/>
    </row>
    <row r="157" spans="1:28" s="31" customFormat="1" x14ac:dyDescent="0.25">
      <c r="A157" s="52"/>
      <c r="B157" s="52"/>
      <c r="C157" s="78"/>
      <c r="D157" s="79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34"/>
      <c r="Q157" s="34"/>
      <c r="R157" s="34"/>
      <c r="S157" s="34"/>
      <c r="T157" s="34"/>
      <c r="U157" s="34"/>
      <c r="V157" s="65"/>
      <c r="W157" s="65"/>
      <c r="X157" s="54"/>
      <c r="Y157" s="54"/>
      <c r="Z157" s="78"/>
      <c r="AA157" s="50"/>
      <c r="AB157" s="52"/>
    </row>
    <row r="158" spans="1:28" s="31" customFormat="1" x14ac:dyDescent="0.25">
      <c r="A158" s="52"/>
      <c r="B158" s="52"/>
      <c r="C158" s="78"/>
      <c r="D158" s="79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34"/>
      <c r="Q158" s="34"/>
      <c r="R158" s="34"/>
      <c r="S158" s="34"/>
      <c r="T158" s="34"/>
      <c r="U158" s="34"/>
      <c r="V158" s="65"/>
      <c r="W158" s="65"/>
      <c r="X158" s="54"/>
      <c r="Y158" s="54"/>
      <c r="Z158" s="78"/>
      <c r="AA158" s="50"/>
      <c r="AB158" s="52"/>
    </row>
    <row r="159" spans="1:28" s="31" customFormat="1" x14ac:dyDescent="0.25">
      <c r="A159" s="52"/>
      <c r="B159" s="52"/>
      <c r="C159" s="78"/>
      <c r="D159" s="79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34"/>
      <c r="Q159" s="34"/>
      <c r="R159" s="34"/>
      <c r="S159" s="34"/>
      <c r="T159" s="34"/>
      <c r="U159" s="34"/>
      <c r="V159" s="65"/>
      <c r="W159" s="65"/>
      <c r="X159" s="54"/>
      <c r="Y159" s="54"/>
      <c r="Z159" s="78"/>
      <c r="AA159" s="50"/>
      <c r="AB159" s="52"/>
    </row>
    <row r="160" spans="1:28" s="31" customFormat="1" x14ac:dyDescent="0.25">
      <c r="A160" s="52"/>
      <c r="B160" s="52"/>
      <c r="C160" s="78"/>
      <c r="D160" s="79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34"/>
      <c r="Q160" s="34"/>
      <c r="R160" s="34"/>
      <c r="S160" s="34"/>
      <c r="T160" s="34"/>
      <c r="U160" s="34"/>
      <c r="V160" s="65"/>
      <c r="W160" s="65"/>
      <c r="X160" s="54"/>
      <c r="Y160" s="54"/>
      <c r="Z160" s="78"/>
      <c r="AA160" s="50"/>
      <c r="AB160" s="52"/>
    </row>
    <row r="161" spans="1:28" s="31" customFormat="1" x14ac:dyDescent="0.25">
      <c r="A161" s="52"/>
      <c r="B161" s="52"/>
      <c r="C161" s="78"/>
      <c r="D161" s="79"/>
      <c r="E161" s="72"/>
      <c r="F161" s="72"/>
      <c r="G161" s="72"/>
      <c r="H161" s="72"/>
      <c r="I161" s="72"/>
      <c r="J161" s="56"/>
      <c r="K161" s="56"/>
      <c r="L161" s="56"/>
      <c r="M161" s="56"/>
      <c r="N161" s="56"/>
      <c r="O161" s="56"/>
      <c r="P161" s="34"/>
      <c r="Q161" s="34"/>
      <c r="R161" s="34"/>
      <c r="S161" s="34"/>
      <c r="T161" s="34"/>
      <c r="U161" s="34"/>
      <c r="V161" s="65"/>
      <c r="W161" s="65"/>
      <c r="X161" s="54"/>
      <c r="Y161" s="54"/>
      <c r="Z161" s="78"/>
      <c r="AA161" s="50"/>
      <c r="AB161" s="52"/>
    </row>
    <row r="162" spans="1:28" s="31" customFormat="1" x14ac:dyDescent="0.25">
      <c r="A162" s="52"/>
      <c r="B162" s="52"/>
      <c r="C162" s="78"/>
      <c r="D162" s="79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34"/>
      <c r="Q162" s="34"/>
      <c r="R162" s="34"/>
      <c r="S162" s="34"/>
      <c r="T162" s="34"/>
      <c r="U162" s="34"/>
      <c r="V162" s="65"/>
      <c r="W162" s="65"/>
      <c r="X162" s="54"/>
      <c r="Y162" s="54"/>
      <c r="Z162" s="78"/>
      <c r="AA162" s="50"/>
      <c r="AB162" s="52"/>
    </row>
    <row r="163" spans="1:28" s="31" customFormat="1" x14ac:dyDescent="0.25">
      <c r="A163" s="52"/>
      <c r="B163" s="52"/>
      <c r="C163" s="78"/>
      <c r="D163" s="79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34"/>
      <c r="Q163" s="34"/>
      <c r="R163" s="34"/>
      <c r="S163" s="34"/>
      <c r="T163" s="34"/>
      <c r="U163" s="34"/>
      <c r="V163" s="65"/>
      <c r="W163" s="65"/>
      <c r="X163" s="54"/>
      <c r="Y163" s="54"/>
      <c r="Z163" s="78"/>
      <c r="AA163" s="50"/>
      <c r="AB163" s="52"/>
    </row>
    <row r="164" spans="1:28" s="31" customFormat="1" x14ac:dyDescent="0.25">
      <c r="A164" s="52"/>
      <c r="B164" s="52"/>
      <c r="C164" s="78"/>
      <c r="D164" s="79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34"/>
      <c r="Q164" s="34"/>
      <c r="R164" s="34"/>
      <c r="S164" s="34"/>
      <c r="T164" s="34"/>
      <c r="U164" s="34"/>
      <c r="V164" s="65"/>
      <c r="W164" s="65"/>
      <c r="X164" s="54"/>
      <c r="Y164" s="54"/>
      <c r="Z164" s="78"/>
      <c r="AA164" s="50"/>
      <c r="AB164" s="52"/>
    </row>
    <row r="165" spans="1:28" s="31" customFormat="1" x14ac:dyDescent="0.25">
      <c r="A165" s="52"/>
      <c r="B165" s="52"/>
      <c r="C165" s="78"/>
      <c r="D165" s="79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34"/>
      <c r="Q165" s="34"/>
      <c r="R165" s="34"/>
      <c r="S165" s="34"/>
      <c r="T165" s="34"/>
      <c r="U165" s="34"/>
      <c r="V165" s="65"/>
      <c r="W165" s="65"/>
      <c r="X165" s="54"/>
      <c r="Y165" s="54"/>
      <c r="Z165" s="78"/>
      <c r="AA165" s="50"/>
      <c r="AB165" s="52"/>
    </row>
    <row r="166" spans="1:28" s="31" customFormat="1" x14ac:dyDescent="0.25">
      <c r="A166" s="50"/>
      <c r="B166" s="52"/>
      <c r="C166" s="78"/>
      <c r="D166" s="79"/>
      <c r="E166" s="72"/>
      <c r="F166" s="72"/>
      <c r="G166" s="72"/>
      <c r="H166" s="72"/>
      <c r="I166" s="72"/>
      <c r="J166" s="56"/>
      <c r="K166" s="56"/>
      <c r="L166" s="56"/>
      <c r="M166" s="56"/>
      <c r="N166" s="56"/>
      <c r="O166" s="56"/>
      <c r="P166" s="34"/>
      <c r="Q166" s="34"/>
      <c r="R166" s="34"/>
      <c r="S166" s="34"/>
      <c r="T166" s="34"/>
      <c r="U166" s="34"/>
      <c r="V166" s="65"/>
      <c r="W166" s="65"/>
      <c r="X166" s="54"/>
      <c r="Y166" s="54"/>
      <c r="Z166" s="78"/>
      <c r="AA166" s="50"/>
      <c r="AB166" s="52"/>
    </row>
    <row r="167" spans="1:28" s="31" customFormat="1" x14ac:dyDescent="0.25">
      <c r="A167" s="52"/>
      <c r="B167" s="52"/>
      <c r="C167" s="78"/>
      <c r="D167" s="79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34"/>
      <c r="Q167" s="34"/>
      <c r="R167" s="34"/>
      <c r="S167" s="34"/>
      <c r="T167" s="34"/>
      <c r="U167" s="34"/>
      <c r="V167" s="65"/>
      <c r="W167" s="65"/>
      <c r="X167" s="54"/>
      <c r="Y167" s="54"/>
      <c r="Z167" s="78"/>
      <c r="AA167" s="50"/>
      <c r="AB167" s="52"/>
    </row>
    <row r="168" spans="1:28" s="31" customFormat="1" x14ac:dyDescent="0.25">
      <c r="A168" s="52"/>
      <c r="B168" s="52"/>
      <c r="C168" s="78"/>
      <c r="D168" s="79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34"/>
      <c r="Q168" s="34"/>
      <c r="R168" s="34"/>
      <c r="S168" s="34"/>
      <c r="T168" s="34"/>
      <c r="U168" s="34"/>
      <c r="V168" s="65"/>
      <c r="W168" s="65"/>
      <c r="X168" s="54"/>
      <c r="Y168" s="54"/>
      <c r="Z168" s="78"/>
      <c r="AA168" s="50"/>
      <c r="AB168" s="52"/>
    </row>
    <row r="169" spans="1:28" s="31" customFormat="1" x14ac:dyDescent="0.25">
      <c r="A169" s="52"/>
      <c r="B169" s="52"/>
      <c r="C169" s="78"/>
      <c r="D169" s="79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34"/>
      <c r="Q169" s="34"/>
      <c r="R169" s="34"/>
      <c r="S169" s="34"/>
      <c r="T169" s="34"/>
      <c r="U169" s="34"/>
      <c r="V169" s="65"/>
      <c r="W169" s="65"/>
      <c r="X169" s="54"/>
      <c r="Y169" s="54"/>
      <c r="Z169" s="78"/>
      <c r="AA169" s="50"/>
      <c r="AB169" s="52"/>
    </row>
    <row r="170" spans="1:28" s="31" customFormat="1" x14ac:dyDescent="0.25">
      <c r="A170" s="50"/>
      <c r="B170" s="52"/>
      <c r="C170" s="78"/>
      <c r="D170" s="79"/>
      <c r="E170" s="72"/>
      <c r="F170" s="72"/>
      <c r="G170" s="72"/>
      <c r="H170" s="72"/>
      <c r="I170" s="72"/>
      <c r="J170" s="56"/>
      <c r="K170" s="56"/>
      <c r="L170" s="56"/>
      <c r="M170" s="56"/>
      <c r="N170" s="56"/>
      <c r="O170" s="56"/>
      <c r="P170" s="34"/>
      <c r="Q170" s="34"/>
      <c r="R170" s="34"/>
      <c r="S170" s="34"/>
      <c r="T170" s="34"/>
      <c r="U170" s="34"/>
      <c r="V170" s="65"/>
      <c r="W170" s="65"/>
      <c r="X170" s="54"/>
      <c r="Y170" s="54"/>
      <c r="Z170" s="78"/>
      <c r="AA170" s="50"/>
      <c r="AB170" s="52"/>
    </row>
    <row r="171" spans="1:28" s="31" customFormat="1" x14ac:dyDescent="0.25">
      <c r="A171" s="52"/>
      <c r="B171" s="52"/>
      <c r="C171" s="78"/>
      <c r="D171" s="79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34"/>
      <c r="Q171" s="34"/>
      <c r="R171" s="34"/>
      <c r="S171" s="34"/>
      <c r="T171" s="34"/>
      <c r="U171" s="34"/>
      <c r="V171" s="65"/>
      <c r="W171" s="65"/>
      <c r="X171" s="54"/>
      <c r="Y171" s="54"/>
      <c r="Z171" s="78"/>
      <c r="AA171" s="50"/>
      <c r="AB171" s="52"/>
    </row>
    <row r="172" spans="1:28" s="31" customFormat="1" x14ac:dyDescent="0.25">
      <c r="A172" s="52"/>
      <c r="B172" s="52"/>
      <c r="C172" s="78"/>
      <c r="D172" s="79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34"/>
      <c r="Q172" s="34"/>
      <c r="R172" s="34"/>
      <c r="S172" s="34"/>
      <c r="T172" s="34"/>
      <c r="U172" s="34"/>
      <c r="V172" s="65"/>
      <c r="W172" s="65"/>
      <c r="X172" s="54"/>
      <c r="Y172" s="54"/>
      <c r="Z172" s="78"/>
      <c r="AA172" s="50"/>
      <c r="AB172" s="52"/>
    </row>
    <row r="173" spans="1:28" s="31" customFormat="1" x14ac:dyDescent="0.25">
      <c r="A173" s="52"/>
      <c r="B173" s="52"/>
      <c r="C173" s="78"/>
      <c r="D173" s="79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34"/>
      <c r="Q173" s="34"/>
      <c r="R173" s="34"/>
      <c r="S173" s="34"/>
      <c r="T173" s="34"/>
      <c r="U173" s="34"/>
      <c r="V173" s="65"/>
      <c r="W173" s="65"/>
      <c r="X173" s="54"/>
      <c r="Y173" s="54"/>
      <c r="Z173" s="78"/>
      <c r="AA173" s="50"/>
      <c r="AB173" s="52"/>
    </row>
    <row r="174" spans="1:28" s="31" customFormat="1" x14ac:dyDescent="0.25">
      <c r="A174" s="52"/>
      <c r="B174" s="52"/>
      <c r="C174" s="78"/>
      <c r="D174" s="79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34"/>
      <c r="Q174" s="34"/>
      <c r="R174" s="34"/>
      <c r="S174" s="34"/>
      <c r="T174" s="34"/>
      <c r="U174" s="34"/>
      <c r="V174" s="65"/>
      <c r="W174" s="65"/>
      <c r="X174" s="54"/>
      <c r="Y174" s="54"/>
      <c r="Z174" s="78"/>
      <c r="AA174" s="50"/>
      <c r="AB174" s="52"/>
    </row>
    <row r="175" spans="1:28" s="31" customFormat="1" x14ac:dyDescent="0.25">
      <c r="A175" s="52"/>
      <c r="B175" s="52"/>
      <c r="C175" s="78"/>
      <c r="D175" s="79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34"/>
      <c r="Q175" s="34"/>
      <c r="R175" s="34"/>
      <c r="S175" s="34"/>
      <c r="T175" s="34"/>
      <c r="U175" s="34"/>
      <c r="V175" s="65"/>
      <c r="W175" s="65"/>
      <c r="X175" s="54"/>
      <c r="Y175" s="54"/>
      <c r="Z175" s="78"/>
      <c r="AA175" s="50"/>
      <c r="AB175" s="52"/>
    </row>
    <row r="176" spans="1:28" s="31" customFormat="1" x14ac:dyDescent="0.25">
      <c r="A176" s="52"/>
      <c r="B176" s="52"/>
      <c r="C176" s="78"/>
      <c r="D176" s="79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34"/>
      <c r="Q176" s="34"/>
      <c r="R176" s="34"/>
      <c r="S176" s="34"/>
      <c r="T176" s="34"/>
      <c r="U176" s="34"/>
      <c r="V176" s="65"/>
      <c r="W176" s="65"/>
      <c r="X176" s="54"/>
      <c r="Y176" s="54"/>
      <c r="Z176" s="78"/>
      <c r="AA176" s="50"/>
      <c r="AB176" s="52"/>
    </row>
    <row r="177" spans="1:28" s="31" customFormat="1" x14ac:dyDescent="0.25">
      <c r="A177" s="50"/>
      <c r="B177" s="52"/>
      <c r="C177" s="78"/>
      <c r="D177" s="79"/>
      <c r="E177" s="72"/>
      <c r="F177" s="72"/>
      <c r="G177" s="72"/>
      <c r="H177" s="72"/>
      <c r="I177" s="72"/>
      <c r="J177" s="56"/>
      <c r="K177" s="56"/>
      <c r="L177" s="56"/>
      <c r="M177" s="56"/>
      <c r="N177" s="56"/>
      <c r="O177" s="56"/>
      <c r="P177" s="34"/>
      <c r="Q177" s="34"/>
      <c r="R177" s="34"/>
      <c r="S177" s="34"/>
      <c r="T177" s="34"/>
      <c r="U177" s="34"/>
      <c r="V177" s="65"/>
      <c r="W177" s="65"/>
      <c r="X177" s="54"/>
      <c r="Y177" s="54"/>
      <c r="Z177" s="78"/>
      <c r="AA177" s="50"/>
      <c r="AB177" s="52"/>
    </row>
    <row r="178" spans="1:28" s="31" customFormat="1" x14ac:dyDescent="0.25">
      <c r="A178" s="52"/>
      <c r="B178" s="52"/>
      <c r="C178" s="78"/>
      <c r="D178" s="79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34"/>
      <c r="Q178" s="34"/>
      <c r="R178" s="34"/>
      <c r="S178" s="34"/>
      <c r="T178" s="34"/>
      <c r="U178" s="34"/>
      <c r="V178" s="65"/>
      <c r="W178" s="65"/>
      <c r="X178" s="54"/>
      <c r="Y178" s="54"/>
      <c r="Z178" s="78"/>
      <c r="AA178" s="50"/>
      <c r="AB178" s="52"/>
    </row>
    <row r="179" spans="1:28" s="31" customFormat="1" x14ac:dyDescent="0.25">
      <c r="A179" s="52"/>
      <c r="B179" s="52"/>
      <c r="C179" s="78"/>
      <c r="D179" s="79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34"/>
      <c r="Q179" s="34"/>
      <c r="R179" s="34"/>
      <c r="S179" s="34"/>
      <c r="T179" s="34"/>
      <c r="U179" s="34"/>
      <c r="V179" s="65"/>
      <c r="W179" s="65"/>
      <c r="X179" s="54"/>
      <c r="Y179" s="54"/>
      <c r="Z179" s="78"/>
      <c r="AA179" s="50"/>
      <c r="AB179" s="52"/>
    </row>
    <row r="180" spans="1:28" s="31" customFormat="1" x14ac:dyDescent="0.25">
      <c r="A180" s="52"/>
      <c r="B180" s="52"/>
      <c r="C180" s="78"/>
      <c r="D180" s="79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34"/>
      <c r="Q180" s="34"/>
      <c r="R180" s="34"/>
      <c r="S180" s="34"/>
      <c r="T180" s="34"/>
      <c r="U180" s="34"/>
      <c r="V180" s="65"/>
      <c r="W180" s="65"/>
      <c r="X180" s="54"/>
      <c r="Y180" s="54"/>
      <c r="Z180" s="78"/>
      <c r="AA180" s="50"/>
      <c r="AB180" s="52"/>
    </row>
    <row r="181" spans="1:28" s="31" customFormat="1" x14ac:dyDescent="0.25">
      <c r="A181" s="52"/>
      <c r="B181" s="52"/>
      <c r="C181" s="78"/>
      <c r="D181" s="79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34"/>
      <c r="Q181" s="34"/>
      <c r="R181" s="34"/>
      <c r="S181" s="34"/>
      <c r="T181" s="34"/>
      <c r="U181" s="34"/>
      <c r="V181" s="65"/>
      <c r="W181" s="65"/>
      <c r="X181" s="54"/>
      <c r="Y181" s="54"/>
      <c r="Z181" s="78"/>
      <c r="AA181" s="50"/>
      <c r="AB181" s="52"/>
    </row>
    <row r="182" spans="1:28" s="31" customFormat="1" x14ac:dyDescent="0.25">
      <c r="A182" s="52"/>
      <c r="B182" s="52"/>
      <c r="C182" s="78"/>
      <c r="D182" s="79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34"/>
      <c r="Q182" s="34"/>
      <c r="R182" s="34"/>
      <c r="S182" s="34"/>
      <c r="T182" s="34"/>
      <c r="U182" s="34"/>
      <c r="V182" s="65"/>
      <c r="W182" s="65"/>
      <c r="X182" s="54"/>
      <c r="Y182" s="54"/>
      <c r="Z182" s="78"/>
      <c r="AA182" s="50"/>
      <c r="AB182" s="52"/>
    </row>
    <row r="183" spans="1:28" s="31" customFormat="1" x14ac:dyDescent="0.25">
      <c r="A183" s="52"/>
      <c r="B183" s="52"/>
      <c r="C183" s="78"/>
      <c r="D183" s="79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34"/>
      <c r="Q183" s="34"/>
      <c r="R183" s="34"/>
      <c r="S183" s="34"/>
      <c r="T183" s="34"/>
      <c r="U183" s="34"/>
      <c r="V183" s="65"/>
      <c r="W183" s="65"/>
      <c r="X183" s="54"/>
      <c r="Y183" s="54"/>
      <c r="Z183" s="78"/>
      <c r="AA183" s="50"/>
      <c r="AB183" s="52"/>
    </row>
    <row r="184" spans="1:28" s="31" customFormat="1" x14ac:dyDescent="0.25">
      <c r="A184" s="52"/>
      <c r="B184" s="52"/>
      <c r="C184" s="78"/>
      <c r="D184" s="79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34"/>
      <c r="Q184" s="34"/>
      <c r="R184" s="34"/>
      <c r="S184" s="34"/>
      <c r="T184" s="34"/>
      <c r="U184" s="34"/>
      <c r="V184" s="65"/>
      <c r="W184" s="65"/>
      <c r="X184" s="54"/>
      <c r="Y184" s="54"/>
      <c r="Z184" s="78"/>
      <c r="AA184" s="50"/>
      <c r="AB184" s="52"/>
    </row>
    <row r="185" spans="1:28" s="31" customFormat="1" x14ac:dyDescent="0.25">
      <c r="A185" s="52"/>
      <c r="B185" s="52"/>
      <c r="C185" s="78"/>
      <c r="D185" s="79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34"/>
      <c r="Q185" s="34"/>
      <c r="R185" s="34"/>
      <c r="S185" s="34"/>
      <c r="T185" s="34"/>
      <c r="U185" s="34"/>
      <c r="V185" s="65"/>
      <c r="W185" s="65"/>
      <c r="X185" s="54"/>
      <c r="Y185" s="54"/>
      <c r="Z185" s="78"/>
      <c r="AA185" s="50"/>
      <c r="AB185" s="52"/>
    </row>
    <row r="186" spans="1:28" s="31" customFormat="1" x14ac:dyDescent="0.25">
      <c r="A186" s="50"/>
      <c r="B186" s="52"/>
      <c r="C186" s="78"/>
      <c r="D186" s="79"/>
      <c r="E186" s="72"/>
      <c r="F186" s="72"/>
      <c r="G186" s="72"/>
      <c r="H186" s="72"/>
      <c r="I186" s="72"/>
      <c r="J186" s="56"/>
      <c r="K186" s="56"/>
      <c r="L186" s="56"/>
      <c r="M186" s="56"/>
      <c r="N186" s="56"/>
      <c r="O186" s="56"/>
      <c r="P186" s="34"/>
      <c r="Q186" s="34"/>
      <c r="R186" s="34"/>
      <c r="S186" s="34"/>
      <c r="T186" s="34"/>
      <c r="U186" s="34"/>
      <c r="V186" s="65"/>
      <c r="W186" s="65"/>
      <c r="X186" s="54"/>
      <c r="Y186" s="54"/>
      <c r="Z186" s="78"/>
      <c r="AA186" s="50"/>
      <c r="AB186" s="52"/>
    </row>
    <row r="187" spans="1:28" s="31" customFormat="1" x14ac:dyDescent="0.25">
      <c r="A187" s="52"/>
      <c r="B187" s="52"/>
      <c r="C187" s="78"/>
      <c r="D187" s="79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34"/>
      <c r="Q187" s="34"/>
      <c r="R187" s="34"/>
      <c r="S187" s="34"/>
      <c r="T187" s="34"/>
      <c r="U187" s="34"/>
      <c r="V187" s="65"/>
      <c r="W187" s="65"/>
      <c r="X187" s="54"/>
      <c r="Y187" s="54"/>
      <c r="Z187" s="78"/>
      <c r="AA187" s="50"/>
      <c r="AB187" s="52"/>
    </row>
    <row r="188" spans="1:28" s="31" customFormat="1" x14ac:dyDescent="0.25">
      <c r="A188" s="52"/>
      <c r="B188" s="52"/>
      <c r="C188" s="78"/>
      <c r="D188" s="79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34"/>
      <c r="Q188" s="34"/>
      <c r="R188" s="34"/>
      <c r="S188" s="34"/>
      <c r="T188" s="34"/>
      <c r="U188" s="34"/>
      <c r="V188" s="65"/>
      <c r="W188" s="65"/>
      <c r="X188" s="54"/>
      <c r="Y188" s="54"/>
      <c r="Z188" s="78"/>
      <c r="AA188" s="50"/>
      <c r="AB188" s="52"/>
    </row>
    <row r="189" spans="1:28" s="31" customFormat="1" x14ac:dyDescent="0.25">
      <c r="A189" s="52"/>
      <c r="B189" s="52"/>
      <c r="C189" s="78"/>
      <c r="D189" s="79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34"/>
      <c r="Q189" s="34"/>
      <c r="R189" s="34"/>
      <c r="S189" s="34"/>
      <c r="T189" s="34"/>
      <c r="U189" s="34"/>
      <c r="V189" s="65"/>
      <c r="W189" s="65"/>
      <c r="X189" s="54"/>
      <c r="Y189" s="54"/>
      <c r="Z189" s="78"/>
      <c r="AA189" s="50"/>
      <c r="AB189" s="52"/>
    </row>
    <row r="190" spans="1:28" s="31" customFormat="1" x14ac:dyDescent="0.25">
      <c r="A190" s="52"/>
      <c r="B190" s="52"/>
      <c r="C190" s="78"/>
      <c r="D190" s="79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34"/>
      <c r="Q190" s="34"/>
      <c r="R190" s="34"/>
      <c r="S190" s="34"/>
      <c r="T190" s="34"/>
      <c r="U190" s="34"/>
      <c r="V190" s="65"/>
      <c r="W190" s="65"/>
      <c r="X190" s="54"/>
      <c r="Y190" s="54"/>
      <c r="Z190" s="78"/>
      <c r="AA190" s="50"/>
      <c r="AB190" s="52"/>
    </row>
    <row r="191" spans="1:28" s="31" customFormat="1" x14ac:dyDescent="0.25">
      <c r="A191" s="52"/>
      <c r="B191" s="52"/>
      <c r="C191" s="78"/>
      <c r="D191" s="79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34"/>
      <c r="Q191" s="34"/>
      <c r="R191" s="34"/>
      <c r="S191" s="34"/>
      <c r="T191" s="34"/>
      <c r="U191" s="34"/>
      <c r="V191" s="65"/>
      <c r="W191" s="65"/>
      <c r="X191" s="54"/>
      <c r="Y191" s="54"/>
      <c r="Z191" s="78"/>
      <c r="AA191" s="50"/>
      <c r="AB191" s="52"/>
    </row>
    <row r="192" spans="1:28" s="31" customFormat="1" x14ac:dyDescent="0.25">
      <c r="A192" s="52"/>
      <c r="B192" s="52"/>
      <c r="C192" s="78"/>
      <c r="D192" s="79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34"/>
      <c r="Q192" s="34"/>
      <c r="R192" s="34"/>
      <c r="S192" s="34"/>
      <c r="T192" s="34"/>
      <c r="U192" s="34"/>
      <c r="V192" s="65"/>
      <c r="W192" s="65"/>
      <c r="X192" s="54"/>
      <c r="Y192" s="54"/>
      <c r="Z192" s="78"/>
      <c r="AA192" s="50"/>
      <c r="AB192" s="52"/>
    </row>
    <row r="193" spans="1:28" s="31" customFormat="1" x14ac:dyDescent="0.25">
      <c r="A193" s="50"/>
      <c r="B193" s="52"/>
      <c r="C193" s="78"/>
      <c r="D193" s="79"/>
      <c r="E193" s="72"/>
      <c r="F193" s="72"/>
      <c r="G193" s="72"/>
      <c r="H193" s="72"/>
      <c r="I193" s="72"/>
      <c r="J193" s="56"/>
      <c r="K193" s="56"/>
      <c r="L193" s="56"/>
      <c r="M193" s="56"/>
      <c r="N193" s="56"/>
      <c r="O193" s="56"/>
      <c r="P193" s="34"/>
      <c r="Q193" s="34"/>
      <c r="R193" s="34"/>
      <c r="S193" s="34"/>
      <c r="T193" s="34"/>
      <c r="U193" s="34"/>
      <c r="V193" s="65"/>
      <c r="W193" s="65"/>
      <c r="X193" s="54"/>
      <c r="Y193" s="54"/>
      <c r="Z193" s="78"/>
      <c r="AA193" s="50"/>
      <c r="AB193" s="52"/>
    </row>
    <row r="194" spans="1:28" s="31" customFormat="1" x14ac:dyDescent="0.25">
      <c r="A194" s="52"/>
      <c r="B194" s="52"/>
      <c r="C194" s="78"/>
      <c r="D194" s="79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34"/>
      <c r="Q194" s="34"/>
      <c r="R194" s="34"/>
      <c r="S194" s="34"/>
      <c r="T194" s="34"/>
      <c r="U194" s="34"/>
      <c r="V194" s="65"/>
      <c r="W194" s="65"/>
      <c r="X194" s="54"/>
      <c r="Y194" s="54"/>
      <c r="Z194" s="78"/>
      <c r="AA194" s="50"/>
      <c r="AB194" s="52"/>
    </row>
    <row r="195" spans="1:28" s="31" customFormat="1" x14ac:dyDescent="0.25">
      <c r="A195" s="52"/>
      <c r="B195" s="52"/>
      <c r="C195" s="78"/>
      <c r="D195" s="79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34"/>
      <c r="Q195" s="34"/>
      <c r="R195" s="34"/>
      <c r="S195" s="34"/>
      <c r="T195" s="34"/>
      <c r="U195" s="34"/>
      <c r="V195" s="65"/>
      <c r="W195" s="65"/>
      <c r="X195" s="54"/>
      <c r="Y195" s="54"/>
      <c r="Z195" s="78"/>
      <c r="AA195" s="50"/>
      <c r="AB195" s="52"/>
    </row>
    <row r="196" spans="1:28" s="31" customFormat="1" x14ac:dyDescent="0.25">
      <c r="A196" s="52"/>
      <c r="B196" s="52"/>
      <c r="C196" s="78"/>
      <c r="D196" s="79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34"/>
      <c r="Q196" s="34"/>
      <c r="R196" s="34"/>
      <c r="S196" s="34"/>
      <c r="T196" s="34"/>
      <c r="U196" s="34"/>
      <c r="V196" s="65"/>
      <c r="W196" s="65"/>
      <c r="X196" s="54"/>
      <c r="Y196" s="54"/>
      <c r="Z196" s="78"/>
      <c r="AA196" s="50"/>
      <c r="AB196" s="52"/>
    </row>
    <row r="197" spans="1:28" s="31" customFormat="1" x14ac:dyDescent="0.25">
      <c r="A197" s="52"/>
      <c r="B197" s="52"/>
      <c r="C197" s="78"/>
      <c r="D197" s="81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34"/>
      <c r="Q197" s="65"/>
      <c r="R197" s="34"/>
      <c r="S197" s="34"/>
      <c r="T197" s="34"/>
      <c r="U197" s="34"/>
      <c r="V197" s="65"/>
      <c r="W197" s="65"/>
      <c r="X197" s="54"/>
      <c r="Y197" s="54"/>
      <c r="Z197" s="78"/>
      <c r="AA197" s="50"/>
      <c r="AB197" s="52"/>
    </row>
    <row r="198" spans="1:28" s="31" customFormat="1" ht="12.75" customHeight="1" x14ac:dyDescent="0.25">
      <c r="A198" s="52"/>
      <c r="B198" s="52"/>
      <c r="C198" s="78"/>
      <c r="D198" s="79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34"/>
      <c r="Q198" s="34"/>
      <c r="R198" s="34"/>
      <c r="S198" s="34"/>
      <c r="T198" s="34"/>
      <c r="U198" s="34"/>
      <c r="V198" s="65"/>
      <c r="W198" s="65"/>
      <c r="X198" s="54"/>
      <c r="Y198" s="54"/>
      <c r="Z198" s="78"/>
      <c r="AA198" s="50"/>
      <c r="AB198" s="52"/>
    </row>
    <row r="199" spans="1:28" s="31" customFormat="1" x14ac:dyDescent="0.25">
      <c r="A199" s="52"/>
      <c r="B199" s="52"/>
      <c r="C199" s="78"/>
      <c r="D199" s="79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34"/>
      <c r="Q199" s="34"/>
      <c r="R199" s="34"/>
      <c r="S199" s="34"/>
      <c r="T199" s="34"/>
      <c r="U199" s="34"/>
      <c r="V199" s="65"/>
      <c r="W199" s="65"/>
      <c r="X199" s="54"/>
      <c r="Y199" s="54"/>
      <c r="Z199" s="78"/>
      <c r="AA199" s="50"/>
      <c r="AB199" s="52"/>
    </row>
    <row r="200" spans="1:28" s="31" customFormat="1" x14ac:dyDescent="0.25">
      <c r="A200" s="52"/>
      <c r="B200" s="52"/>
      <c r="C200" s="78"/>
      <c r="D200" s="79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34"/>
      <c r="Q200" s="34"/>
      <c r="R200" s="34"/>
      <c r="S200" s="34"/>
      <c r="T200" s="34"/>
      <c r="U200" s="34"/>
      <c r="V200" s="65"/>
      <c r="W200" s="65"/>
      <c r="X200" s="54"/>
      <c r="Y200" s="54"/>
      <c r="Z200" s="78"/>
      <c r="AA200" s="50"/>
      <c r="AB200" s="52"/>
    </row>
    <row r="201" spans="1:28" s="31" customFormat="1" x14ac:dyDescent="0.25">
      <c r="A201" s="52"/>
      <c r="B201" s="52"/>
      <c r="C201" s="78"/>
      <c r="D201" s="79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34"/>
      <c r="Q201" s="34"/>
      <c r="R201" s="34"/>
      <c r="S201" s="34"/>
      <c r="T201" s="34"/>
      <c r="U201" s="34"/>
      <c r="V201" s="65"/>
      <c r="W201" s="65"/>
      <c r="X201" s="54"/>
      <c r="Y201" s="54"/>
      <c r="Z201" s="78"/>
      <c r="AA201" s="50"/>
      <c r="AB201" s="52"/>
    </row>
    <row r="202" spans="1:28" s="31" customFormat="1" x14ac:dyDescent="0.25">
      <c r="A202" s="50"/>
      <c r="B202" s="52"/>
      <c r="C202" s="78"/>
      <c r="D202" s="79"/>
      <c r="E202" s="72"/>
      <c r="F202" s="72"/>
      <c r="G202" s="72"/>
      <c r="H202" s="72"/>
      <c r="I202" s="72"/>
      <c r="J202" s="56"/>
      <c r="K202" s="56"/>
      <c r="L202" s="56"/>
      <c r="M202" s="56"/>
      <c r="N202" s="56"/>
      <c r="O202" s="56"/>
      <c r="P202" s="34"/>
      <c r="Q202" s="34"/>
      <c r="R202" s="34"/>
      <c r="S202" s="34"/>
      <c r="T202" s="34"/>
      <c r="U202" s="34"/>
      <c r="V202" s="65"/>
      <c r="W202" s="65"/>
      <c r="X202" s="54"/>
      <c r="Y202" s="54"/>
      <c r="Z202" s="78"/>
      <c r="AA202" s="50"/>
      <c r="AB202" s="52"/>
    </row>
    <row r="203" spans="1:28" s="31" customFormat="1" x14ac:dyDescent="0.25">
      <c r="A203" s="52"/>
      <c r="B203" s="52"/>
      <c r="C203" s="78"/>
      <c r="D203" s="79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34"/>
      <c r="Q203" s="34"/>
      <c r="R203" s="34"/>
      <c r="S203" s="34"/>
      <c r="T203" s="34"/>
      <c r="U203" s="34"/>
      <c r="V203" s="65"/>
      <c r="W203" s="65"/>
      <c r="X203" s="54"/>
      <c r="Y203" s="54"/>
      <c r="Z203" s="78"/>
      <c r="AA203" s="50"/>
      <c r="AB203" s="52"/>
    </row>
    <row r="204" spans="1:28" s="31" customFormat="1" x14ac:dyDescent="0.25">
      <c r="A204" s="52"/>
      <c r="B204" s="52"/>
      <c r="C204" s="78"/>
      <c r="D204" s="79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34"/>
      <c r="Q204" s="34"/>
      <c r="R204" s="34"/>
      <c r="S204" s="34"/>
      <c r="T204" s="34"/>
      <c r="U204" s="34"/>
      <c r="V204" s="65"/>
      <c r="W204" s="65"/>
      <c r="X204" s="54"/>
      <c r="Y204" s="54"/>
      <c r="Z204" s="78"/>
      <c r="AA204" s="50"/>
      <c r="AB204" s="52"/>
    </row>
    <row r="205" spans="1:28" s="31" customFormat="1" x14ac:dyDescent="0.25">
      <c r="A205" s="52"/>
      <c r="B205" s="52"/>
      <c r="C205" s="78"/>
      <c r="D205" s="79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34"/>
      <c r="Q205" s="65"/>
      <c r="R205" s="34"/>
      <c r="S205" s="34"/>
      <c r="T205" s="34"/>
      <c r="U205" s="34"/>
      <c r="V205" s="65"/>
      <c r="W205" s="65"/>
      <c r="X205" s="54"/>
      <c r="Y205" s="54"/>
      <c r="Z205" s="78"/>
      <c r="AA205" s="50"/>
      <c r="AB205" s="52"/>
    </row>
    <row r="206" spans="1:28" s="31" customFormat="1" x14ac:dyDescent="0.25">
      <c r="A206" s="52"/>
      <c r="B206" s="52"/>
      <c r="C206" s="78"/>
      <c r="D206" s="79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34"/>
      <c r="Q206" s="65"/>
      <c r="R206" s="34"/>
      <c r="S206" s="34"/>
      <c r="T206" s="34"/>
      <c r="U206" s="34"/>
      <c r="V206" s="65"/>
      <c r="W206" s="65"/>
      <c r="X206" s="54"/>
      <c r="Y206" s="54"/>
      <c r="Z206" s="78"/>
      <c r="AA206" s="50"/>
      <c r="AB206" s="52"/>
    </row>
    <row r="207" spans="1:28" s="31" customFormat="1" x14ac:dyDescent="0.25">
      <c r="A207" s="52"/>
      <c r="B207" s="52"/>
      <c r="C207" s="78"/>
      <c r="D207" s="79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34"/>
      <c r="Q207" s="34"/>
      <c r="R207" s="34"/>
      <c r="S207" s="34"/>
      <c r="T207" s="34"/>
      <c r="U207" s="34"/>
      <c r="V207" s="65"/>
      <c r="W207" s="65"/>
      <c r="X207" s="54"/>
      <c r="Y207" s="54"/>
      <c r="Z207" s="78"/>
      <c r="AA207" s="50"/>
      <c r="AB207" s="52"/>
    </row>
    <row r="208" spans="1:28" s="31" customFormat="1" x14ac:dyDescent="0.25">
      <c r="A208" s="52"/>
      <c r="B208" s="52"/>
      <c r="C208" s="78"/>
      <c r="D208" s="79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34"/>
      <c r="Q208" s="34"/>
      <c r="R208" s="34"/>
      <c r="S208" s="34"/>
      <c r="T208" s="34"/>
      <c r="U208" s="34"/>
      <c r="V208" s="65"/>
      <c r="W208" s="65"/>
      <c r="X208" s="54"/>
      <c r="Y208" s="54"/>
      <c r="Z208" s="78"/>
      <c r="AA208" s="50"/>
      <c r="AB208" s="52"/>
    </row>
    <row r="209" spans="1:28" s="31" customFormat="1" x14ac:dyDescent="0.25">
      <c r="A209" s="52"/>
      <c r="B209" s="52"/>
      <c r="C209" s="78"/>
      <c r="D209" s="79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34"/>
      <c r="Q209" s="34"/>
      <c r="R209" s="34"/>
      <c r="S209" s="34"/>
      <c r="T209" s="34"/>
      <c r="U209" s="34"/>
      <c r="V209" s="65"/>
      <c r="W209" s="65"/>
      <c r="X209" s="54"/>
      <c r="Y209" s="54"/>
      <c r="Z209" s="78"/>
      <c r="AA209" s="50"/>
      <c r="AB209" s="52"/>
    </row>
    <row r="210" spans="1:28" s="31" customFormat="1" x14ac:dyDescent="0.25">
      <c r="A210" s="50"/>
      <c r="B210" s="52"/>
      <c r="C210" s="78"/>
      <c r="D210" s="79"/>
      <c r="E210" s="72"/>
      <c r="F210" s="72"/>
      <c r="G210" s="72"/>
      <c r="H210" s="72"/>
      <c r="I210" s="72"/>
      <c r="J210" s="56"/>
      <c r="K210" s="56"/>
      <c r="L210" s="56"/>
      <c r="M210" s="56"/>
      <c r="N210" s="56"/>
      <c r="O210" s="56"/>
      <c r="P210" s="34"/>
      <c r="Q210" s="34"/>
      <c r="R210" s="34"/>
      <c r="S210" s="34"/>
      <c r="T210" s="34"/>
      <c r="U210" s="34"/>
      <c r="V210" s="65"/>
      <c r="W210" s="65"/>
      <c r="X210" s="54"/>
      <c r="Y210" s="54"/>
      <c r="Z210" s="78"/>
      <c r="AA210" s="50"/>
      <c r="AB210" s="52"/>
    </row>
    <row r="211" spans="1:28" s="31" customFormat="1" x14ac:dyDescent="0.25">
      <c r="A211" s="52"/>
      <c r="B211" s="52"/>
      <c r="C211" s="78"/>
      <c r="D211" s="79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34"/>
      <c r="Q211" s="34"/>
      <c r="R211" s="34"/>
      <c r="S211" s="34"/>
      <c r="T211" s="34"/>
      <c r="U211" s="34"/>
      <c r="V211" s="65"/>
      <c r="W211" s="65"/>
      <c r="X211" s="54"/>
      <c r="Y211" s="54"/>
      <c r="Z211" s="78"/>
      <c r="AA211" s="50"/>
      <c r="AB211" s="52"/>
    </row>
    <row r="212" spans="1:28" s="31" customFormat="1" x14ac:dyDescent="0.25">
      <c r="A212" s="50"/>
      <c r="B212" s="52"/>
      <c r="C212" s="78"/>
      <c r="D212" s="79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34"/>
      <c r="Q212" s="34"/>
      <c r="R212" s="34"/>
      <c r="S212" s="34"/>
      <c r="T212" s="34"/>
      <c r="U212" s="34"/>
      <c r="V212" s="65"/>
      <c r="W212" s="65"/>
      <c r="X212" s="54"/>
      <c r="Y212" s="54"/>
      <c r="Z212" s="78"/>
      <c r="AA212" s="50"/>
      <c r="AB212" s="52"/>
    </row>
    <row r="213" spans="1:28" s="31" customFormat="1" x14ac:dyDescent="0.25">
      <c r="A213" s="52"/>
      <c r="B213" s="52"/>
      <c r="C213" s="78"/>
      <c r="D213" s="79"/>
      <c r="E213" s="72"/>
      <c r="F213" s="72"/>
      <c r="G213" s="72"/>
      <c r="H213" s="72"/>
      <c r="I213" s="72"/>
      <c r="J213" s="56"/>
      <c r="K213" s="56"/>
      <c r="L213" s="56"/>
      <c r="M213" s="56"/>
      <c r="N213" s="56"/>
      <c r="O213" s="56"/>
      <c r="P213" s="34"/>
      <c r="Q213" s="34"/>
      <c r="R213" s="34"/>
      <c r="S213" s="34"/>
      <c r="T213" s="34"/>
      <c r="U213" s="34"/>
      <c r="V213" s="65"/>
      <c r="W213" s="65"/>
      <c r="X213" s="54"/>
      <c r="Y213" s="54"/>
      <c r="Z213" s="78"/>
      <c r="AA213" s="50"/>
      <c r="AB213" s="52"/>
    </row>
    <row r="214" spans="1:28" s="31" customFormat="1" x14ac:dyDescent="0.25">
      <c r="A214" s="52"/>
      <c r="B214" s="52"/>
      <c r="C214" s="78"/>
      <c r="D214" s="79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34"/>
      <c r="Q214" s="34"/>
      <c r="R214" s="34"/>
      <c r="S214" s="34"/>
      <c r="T214" s="34"/>
      <c r="U214" s="34"/>
      <c r="V214" s="65"/>
      <c r="W214" s="65"/>
      <c r="X214" s="54"/>
      <c r="Y214" s="54"/>
      <c r="Z214" s="78"/>
      <c r="AA214" s="50"/>
      <c r="AB214" s="52"/>
    </row>
    <row r="215" spans="1:28" s="31" customFormat="1" x14ac:dyDescent="0.25">
      <c r="A215" s="52"/>
      <c r="B215" s="52"/>
      <c r="C215" s="78"/>
      <c r="D215" s="79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34"/>
      <c r="Q215" s="34"/>
      <c r="R215" s="34"/>
      <c r="S215" s="34"/>
      <c r="T215" s="34"/>
      <c r="U215" s="34"/>
      <c r="V215" s="65"/>
      <c r="W215" s="65"/>
      <c r="X215" s="54"/>
      <c r="Y215" s="54"/>
      <c r="Z215" s="78"/>
      <c r="AA215" s="50"/>
      <c r="AB215" s="52"/>
    </row>
    <row r="216" spans="1:28" s="31" customFormat="1" x14ac:dyDescent="0.25">
      <c r="A216" s="50"/>
      <c r="B216" s="52"/>
      <c r="C216" s="78"/>
      <c r="D216" s="79"/>
      <c r="E216" s="72"/>
      <c r="F216" s="72"/>
      <c r="G216" s="72"/>
      <c r="H216" s="72"/>
      <c r="I216" s="72"/>
      <c r="J216" s="56"/>
      <c r="K216" s="56"/>
      <c r="L216" s="56"/>
      <c r="M216" s="56"/>
      <c r="N216" s="56"/>
      <c r="O216" s="56"/>
      <c r="P216" s="34"/>
      <c r="Q216" s="34"/>
      <c r="R216" s="34"/>
      <c r="S216" s="34"/>
      <c r="T216" s="34"/>
      <c r="U216" s="34"/>
      <c r="V216" s="65"/>
      <c r="W216" s="65"/>
      <c r="X216" s="54"/>
      <c r="Y216" s="54"/>
      <c r="Z216" s="78"/>
      <c r="AA216" s="50"/>
      <c r="AB216" s="52"/>
    </row>
    <row r="217" spans="1:28" s="31" customFormat="1" x14ac:dyDescent="0.25">
      <c r="A217" s="52"/>
      <c r="B217" s="52"/>
      <c r="C217" s="78"/>
      <c r="D217" s="79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34"/>
      <c r="Q217" s="34"/>
      <c r="R217" s="34"/>
      <c r="S217" s="34"/>
      <c r="T217" s="34"/>
      <c r="U217" s="34"/>
      <c r="V217" s="65"/>
      <c r="W217" s="65"/>
      <c r="X217" s="54"/>
      <c r="Y217" s="54"/>
      <c r="Z217" s="78"/>
      <c r="AA217" s="50"/>
      <c r="AB217" s="52"/>
    </row>
    <row r="218" spans="1:28" s="31" customFormat="1" x14ac:dyDescent="0.25">
      <c r="A218" s="52"/>
      <c r="B218" s="52"/>
      <c r="C218" s="78"/>
      <c r="D218" s="79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34"/>
      <c r="Q218" s="34"/>
      <c r="R218" s="34"/>
      <c r="S218" s="34"/>
      <c r="T218" s="34"/>
      <c r="U218" s="34"/>
      <c r="V218" s="65"/>
      <c r="W218" s="65"/>
      <c r="X218" s="54"/>
      <c r="Y218" s="54"/>
      <c r="Z218" s="78"/>
      <c r="AA218" s="50"/>
      <c r="AB218" s="52"/>
    </row>
    <row r="219" spans="1:28" s="31" customFormat="1" x14ac:dyDescent="0.25">
      <c r="A219" s="52"/>
      <c r="B219" s="52"/>
      <c r="C219" s="78"/>
      <c r="D219" s="79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34"/>
      <c r="Q219" s="34"/>
      <c r="R219" s="34"/>
      <c r="S219" s="34"/>
      <c r="T219" s="34"/>
      <c r="U219" s="34"/>
      <c r="V219" s="65"/>
      <c r="W219" s="65"/>
      <c r="X219" s="54"/>
      <c r="Y219" s="54"/>
      <c r="Z219" s="78"/>
      <c r="AA219" s="50"/>
      <c r="AB219" s="52"/>
    </row>
    <row r="220" spans="1:28" s="31" customFormat="1" x14ac:dyDescent="0.25">
      <c r="A220" s="52"/>
      <c r="B220" s="52"/>
      <c r="C220" s="78"/>
      <c r="D220" s="79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34"/>
      <c r="Q220" s="34"/>
      <c r="R220" s="34"/>
      <c r="S220" s="34"/>
      <c r="T220" s="34"/>
      <c r="U220" s="34"/>
      <c r="V220" s="65"/>
      <c r="W220" s="65"/>
      <c r="X220" s="54"/>
      <c r="Y220" s="54"/>
      <c r="Z220" s="78"/>
      <c r="AA220" s="50"/>
      <c r="AB220" s="52"/>
    </row>
    <row r="221" spans="1:28" s="31" customFormat="1" x14ac:dyDescent="0.25">
      <c r="A221" s="50"/>
      <c r="B221" s="52"/>
      <c r="C221" s="78"/>
      <c r="D221" s="79"/>
      <c r="E221" s="72"/>
      <c r="F221" s="72"/>
      <c r="G221" s="72"/>
      <c r="H221" s="72"/>
      <c r="I221" s="72"/>
      <c r="J221" s="56"/>
      <c r="K221" s="56"/>
      <c r="L221" s="56"/>
      <c r="M221" s="56"/>
      <c r="N221" s="56"/>
      <c r="O221" s="56"/>
      <c r="P221" s="34"/>
      <c r="Q221" s="34"/>
      <c r="R221" s="34"/>
      <c r="S221" s="34"/>
      <c r="T221" s="34"/>
      <c r="U221" s="34"/>
      <c r="V221" s="65"/>
      <c r="W221" s="65"/>
      <c r="X221" s="54"/>
      <c r="Y221" s="54"/>
      <c r="Z221" s="78"/>
      <c r="AA221" s="50"/>
      <c r="AB221" s="52"/>
    </row>
    <row r="222" spans="1:28" s="31" customFormat="1" x14ac:dyDescent="0.25">
      <c r="A222" s="52"/>
      <c r="B222" s="52"/>
      <c r="C222" s="78"/>
      <c r="D222" s="79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34"/>
      <c r="Q222" s="34"/>
      <c r="R222" s="34"/>
      <c r="S222" s="34"/>
      <c r="T222" s="34"/>
      <c r="U222" s="34"/>
      <c r="V222" s="65"/>
      <c r="W222" s="65"/>
      <c r="X222" s="54"/>
      <c r="Y222" s="54"/>
      <c r="Z222" s="78"/>
      <c r="AA222" s="50"/>
      <c r="AB222" s="52"/>
    </row>
    <row r="223" spans="1:28" s="31" customFormat="1" x14ac:dyDescent="0.25">
      <c r="A223" s="52"/>
      <c r="B223" s="52"/>
      <c r="C223" s="78"/>
      <c r="D223" s="79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34"/>
      <c r="Q223" s="34"/>
      <c r="R223" s="34"/>
      <c r="S223" s="34"/>
      <c r="T223" s="34"/>
      <c r="U223" s="34"/>
      <c r="V223" s="65"/>
      <c r="W223" s="65"/>
      <c r="X223" s="54"/>
      <c r="Y223" s="54"/>
      <c r="Z223" s="78"/>
      <c r="AA223" s="50"/>
      <c r="AB223" s="52"/>
    </row>
    <row r="224" spans="1:28" s="31" customFormat="1" x14ac:dyDescent="0.25">
      <c r="A224" s="52"/>
      <c r="B224" s="52"/>
      <c r="C224" s="78"/>
      <c r="D224" s="79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34"/>
      <c r="Q224" s="34"/>
      <c r="R224" s="34"/>
      <c r="S224" s="34"/>
      <c r="T224" s="34"/>
      <c r="U224" s="34"/>
      <c r="V224" s="65"/>
      <c r="W224" s="65"/>
      <c r="X224" s="54"/>
      <c r="Y224" s="54"/>
      <c r="Z224" s="78"/>
      <c r="AA224" s="50"/>
      <c r="AB224" s="52"/>
    </row>
    <row r="225" spans="1:28" s="31" customFormat="1" x14ac:dyDescent="0.25">
      <c r="A225" s="50"/>
      <c r="B225" s="52"/>
      <c r="C225" s="78"/>
      <c r="D225" s="79"/>
      <c r="E225" s="72"/>
      <c r="F225" s="72"/>
      <c r="G225" s="72"/>
      <c r="H225" s="72"/>
      <c r="I225" s="72"/>
      <c r="J225" s="56"/>
      <c r="K225" s="56"/>
      <c r="L225" s="56"/>
      <c r="M225" s="56"/>
      <c r="N225" s="56"/>
      <c r="O225" s="56"/>
      <c r="P225" s="34"/>
      <c r="Q225" s="34"/>
      <c r="R225" s="34"/>
      <c r="S225" s="34"/>
      <c r="T225" s="34"/>
      <c r="U225" s="34"/>
      <c r="V225" s="65"/>
      <c r="W225" s="65"/>
      <c r="X225" s="54"/>
      <c r="Y225" s="54"/>
      <c r="Z225" s="78"/>
      <c r="AA225" s="50"/>
      <c r="AB225" s="52"/>
    </row>
    <row r="226" spans="1:28" s="31" customFormat="1" x14ac:dyDescent="0.25">
      <c r="A226" s="52"/>
      <c r="B226" s="52"/>
      <c r="C226" s="78"/>
      <c r="D226" s="79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34"/>
      <c r="Q226" s="34"/>
      <c r="R226" s="34"/>
      <c r="S226" s="34"/>
      <c r="T226" s="34"/>
      <c r="U226" s="34"/>
      <c r="V226" s="65"/>
      <c r="W226" s="65"/>
      <c r="X226" s="54"/>
      <c r="Y226" s="54"/>
      <c r="Z226" s="78"/>
      <c r="AA226" s="50"/>
      <c r="AB226" s="52"/>
    </row>
    <row r="227" spans="1:28" s="31" customFormat="1" x14ac:dyDescent="0.25">
      <c r="A227" s="52"/>
      <c r="B227" s="52"/>
      <c r="C227" s="78"/>
      <c r="D227" s="79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34"/>
      <c r="Q227" s="34"/>
      <c r="R227" s="34"/>
      <c r="S227" s="34"/>
      <c r="T227" s="34"/>
      <c r="U227" s="34"/>
      <c r="V227" s="65"/>
      <c r="W227" s="65"/>
      <c r="X227" s="54"/>
      <c r="Y227" s="54"/>
      <c r="Z227" s="78"/>
      <c r="AA227" s="50"/>
      <c r="AB227" s="52"/>
    </row>
    <row r="228" spans="1:28" s="31" customFormat="1" x14ac:dyDescent="0.25">
      <c r="A228" s="52"/>
      <c r="B228" s="52"/>
      <c r="C228" s="78"/>
      <c r="D228" s="79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34"/>
      <c r="Q228" s="34"/>
      <c r="R228" s="34"/>
      <c r="S228" s="34"/>
      <c r="T228" s="34"/>
      <c r="U228" s="34"/>
      <c r="V228" s="65"/>
      <c r="W228" s="65"/>
      <c r="X228" s="54"/>
      <c r="Y228" s="54"/>
      <c r="Z228" s="78"/>
      <c r="AA228" s="50"/>
      <c r="AB228" s="52"/>
    </row>
    <row r="229" spans="1:28" s="31" customFormat="1" x14ac:dyDescent="0.25">
      <c r="A229" s="52"/>
      <c r="B229" s="52"/>
      <c r="C229" s="78"/>
      <c r="D229" s="79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34"/>
      <c r="Q229" s="34"/>
      <c r="R229" s="34"/>
      <c r="S229" s="34"/>
      <c r="T229" s="34"/>
      <c r="U229" s="34"/>
      <c r="V229" s="65"/>
      <c r="W229" s="65"/>
      <c r="X229" s="54"/>
      <c r="Y229" s="54"/>
      <c r="Z229" s="78"/>
      <c r="AA229" s="50"/>
      <c r="AB229" s="52"/>
    </row>
    <row r="230" spans="1:28" s="31" customFormat="1" x14ac:dyDescent="0.25">
      <c r="A230" s="52"/>
      <c r="B230" s="52"/>
      <c r="C230" s="78"/>
      <c r="D230" s="79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34"/>
      <c r="Q230" s="34"/>
      <c r="R230" s="34"/>
      <c r="S230" s="34"/>
      <c r="T230" s="34"/>
      <c r="U230" s="34"/>
      <c r="V230" s="65"/>
      <c r="W230" s="65"/>
      <c r="X230" s="54"/>
      <c r="Y230" s="54"/>
      <c r="Z230" s="78"/>
      <c r="AA230" s="50"/>
      <c r="AB230" s="52"/>
    </row>
    <row r="231" spans="1:28" s="31" customFormat="1" x14ac:dyDescent="0.25">
      <c r="A231" s="52"/>
      <c r="B231" s="52"/>
      <c r="C231" s="78"/>
      <c r="D231" s="79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34"/>
      <c r="Q231" s="34"/>
      <c r="R231" s="34"/>
      <c r="S231" s="34"/>
      <c r="T231" s="34"/>
      <c r="U231" s="34"/>
      <c r="V231" s="65"/>
      <c r="W231" s="65"/>
      <c r="X231" s="54"/>
      <c r="Y231" s="54"/>
      <c r="Z231" s="78"/>
      <c r="AA231" s="50"/>
      <c r="AB231" s="52"/>
    </row>
    <row r="232" spans="1:28" s="31" customFormat="1" x14ac:dyDescent="0.25">
      <c r="A232" s="52"/>
      <c r="B232" s="52"/>
      <c r="C232" s="80"/>
      <c r="D232" s="79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34"/>
      <c r="Q232" s="34"/>
      <c r="R232" s="34"/>
      <c r="S232" s="34"/>
      <c r="T232" s="34"/>
      <c r="U232" s="34"/>
      <c r="V232" s="65"/>
      <c r="W232" s="65"/>
      <c r="X232" s="54"/>
      <c r="Y232" s="54"/>
      <c r="Z232" s="80"/>
      <c r="AA232" s="50"/>
      <c r="AB232" s="52"/>
    </row>
    <row r="233" spans="1:28" s="31" customFormat="1" x14ac:dyDescent="0.25">
      <c r="A233" s="52"/>
      <c r="B233" s="52"/>
      <c r="C233" s="78"/>
      <c r="D233" s="79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34"/>
      <c r="Q233" s="34"/>
      <c r="R233" s="34"/>
      <c r="S233" s="34"/>
      <c r="T233" s="34"/>
      <c r="U233" s="34"/>
      <c r="V233" s="65"/>
      <c r="W233" s="65"/>
      <c r="X233" s="54"/>
      <c r="Y233" s="54"/>
      <c r="Z233" s="78"/>
      <c r="AA233" s="50"/>
      <c r="AB233" s="52"/>
    </row>
    <row r="234" spans="1:28" s="31" customFormat="1" x14ac:dyDescent="0.25">
      <c r="A234" s="52"/>
      <c r="B234" s="52"/>
      <c r="C234" s="78"/>
      <c r="D234" s="79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34"/>
      <c r="Q234" s="34"/>
      <c r="R234" s="34"/>
      <c r="S234" s="34"/>
      <c r="T234" s="34"/>
      <c r="U234" s="34"/>
      <c r="V234" s="65"/>
      <c r="W234" s="65"/>
      <c r="X234" s="54"/>
      <c r="Y234" s="54"/>
      <c r="Z234" s="78"/>
      <c r="AA234" s="50"/>
      <c r="AB234" s="52"/>
    </row>
    <row r="235" spans="1:28" s="31" customFormat="1" x14ac:dyDescent="0.25">
      <c r="A235" s="52"/>
      <c r="B235" s="52"/>
      <c r="C235" s="78"/>
      <c r="D235" s="79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34"/>
      <c r="Q235" s="34"/>
      <c r="R235" s="34"/>
      <c r="S235" s="34"/>
      <c r="T235" s="34"/>
      <c r="U235" s="34"/>
      <c r="V235" s="65"/>
      <c r="W235" s="65"/>
      <c r="X235" s="54"/>
      <c r="Y235" s="54"/>
      <c r="Z235" s="78"/>
      <c r="AA235" s="50"/>
      <c r="AB235" s="52"/>
    </row>
    <row r="236" spans="1:28" s="31" customFormat="1" x14ac:dyDescent="0.25">
      <c r="A236" s="52"/>
      <c r="B236" s="52"/>
      <c r="C236" s="78"/>
      <c r="D236" s="79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34"/>
      <c r="Q236" s="34"/>
      <c r="R236" s="34"/>
      <c r="S236" s="34"/>
      <c r="T236" s="34"/>
      <c r="U236" s="34"/>
      <c r="V236" s="65"/>
      <c r="W236" s="65"/>
      <c r="X236" s="54"/>
      <c r="Y236" s="54"/>
      <c r="Z236" s="78"/>
      <c r="AA236" s="50"/>
      <c r="AB236" s="52"/>
    </row>
    <row r="237" spans="1:28" s="31" customFormat="1" x14ac:dyDescent="0.25">
      <c r="A237" s="52"/>
      <c r="B237" s="52"/>
      <c r="C237" s="78"/>
      <c r="D237" s="79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34"/>
      <c r="Q237" s="34"/>
      <c r="R237" s="34"/>
      <c r="S237" s="34"/>
      <c r="T237" s="34"/>
      <c r="U237" s="34"/>
      <c r="V237" s="65"/>
      <c r="W237" s="65"/>
      <c r="X237" s="54"/>
      <c r="Y237" s="54"/>
      <c r="Z237" s="78"/>
      <c r="AA237" s="50"/>
      <c r="AB237" s="52"/>
    </row>
    <row r="238" spans="1:28" s="31" customFormat="1" x14ac:dyDescent="0.25">
      <c r="A238" s="50"/>
      <c r="B238" s="52"/>
      <c r="C238" s="78"/>
      <c r="D238" s="79"/>
      <c r="E238" s="72"/>
      <c r="F238" s="72"/>
      <c r="G238" s="72"/>
      <c r="H238" s="72"/>
      <c r="I238" s="72"/>
      <c r="J238" s="56"/>
      <c r="K238" s="56"/>
      <c r="L238" s="56"/>
      <c r="M238" s="56"/>
      <c r="N238" s="56"/>
      <c r="O238" s="56"/>
      <c r="P238" s="34"/>
      <c r="Q238" s="34"/>
      <c r="R238" s="34"/>
      <c r="S238" s="34"/>
      <c r="T238" s="34"/>
      <c r="U238" s="34"/>
      <c r="V238" s="65"/>
      <c r="W238" s="65"/>
      <c r="X238" s="54"/>
      <c r="Y238" s="54"/>
      <c r="Z238" s="78"/>
      <c r="AA238" s="50"/>
      <c r="AB238" s="52"/>
    </row>
    <row r="239" spans="1:28" s="31" customFormat="1" x14ac:dyDescent="0.25">
      <c r="A239" s="52"/>
      <c r="B239" s="52"/>
      <c r="C239" s="78"/>
      <c r="D239" s="79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34"/>
      <c r="Q239" s="34"/>
      <c r="R239" s="34"/>
      <c r="S239" s="34"/>
      <c r="T239" s="34"/>
      <c r="U239" s="34"/>
      <c r="V239" s="65"/>
      <c r="W239" s="65"/>
      <c r="X239" s="54"/>
      <c r="Y239" s="54"/>
      <c r="Z239" s="78"/>
      <c r="AA239" s="50"/>
      <c r="AB239" s="52"/>
    </row>
    <row r="240" spans="1:28" s="31" customFormat="1" x14ac:dyDescent="0.25">
      <c r="A240" s="52"/>
      <c r="B240" s="52"/>
      <c r="C240" s="78"/>
      <c r="D240" s="79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34"/>
      <c r="Q240" s="34"/>
      <c r="R240" s="34"/>
      <c r="S240" s="34"/>
      <c r="T240" s="34"/>
      <c r="U240" s="34"/>
      <c r="V240" s="65"/>
      <c r="W240" s="65"/>
      <c r="X240" s="54"/>
      <c r="Y240" s="54"/>
      <c r="Z240" s="78"/>
      <c r="AA240" s="50"/>
      <c r="AB240" s="52"/>
    </row>
    <row r="241" spans="1:28" s="31" customFormat="1" x14ac:dyDescent="0.25">
      <c r="A241" s="50"/>
      <c r="B241" s="52"/>
      <c r="C241" s="78"/>
      <c r="D241" s="79"/>
      <c r="E241" s="72"/>
      <c r="F241" s="72"/>
      <c r="G241" s="72"/>
      <c r="H241" s="72"/>
      <c r="I241" s="72"/>
      <c r="J241" s="56"/>
      <c r="K241" s="56"/>
      <c r="L241" s="56"/>
      <c r="M241" s="56"/>
      <c r="N241" s="56"/>
      <c r="O241" s="56"/>
      <c r="P241" s="34"/>
      <c r="Q241" s="34"/>
      <c r="R241" s="34"/>
      <c r="S241" s="34"/>
      <c r="T241" s="34"/>
      <c r="U241" s="34"/>
      <c r="V241" s="65"/>
      <c r="W241" s="65"/>
      <c r="X241" s="54"/>
      <c r="Y241" s="54"/>
      <c r="Z241" s="78"/>
      <c r="AA241" s="50"/>
      <c r="AB241" s="52"/>
    </row>
    <row r="242" spans="1:28" s="31" customFormat="1" x14ac:dyDescent="0.25">
      <c r="A242" s="52"/>
      <c r="B242" s="52"/>
      <c r="C242" s="78"/>
      <c r="D242" s="79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34"/>
      <c r="Q242" s="34"/>
      <c r="R242" s="34"/>
      <c r="S242" s="34"/>
      <c r="T242" s="34"/>
      <c r="U242" s="34"/>
      <c r="V242" s="65"/>
      <c r="W242" s="65"/>
      <c r="X242" s="54"/>
      <c r="Y242" s="54"/>
      <c r="Z242" s="78"/>
      <c r="AA242" s="50"/>
      <c r="AB242" s="52"/>
    </row>
    <row r="243" spans="1:28" s="31" customFormat="1" x14ac:dyDescent="0.25">
      <c r="A243" s="52"/>
      <c r="B243" s="52"/>
      <c r="C243" s="78"/>
      <c r="D243" s="79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34"/>
      <c r="Q243" s="34"/>
      <c r="R243" s="34"/>
      <c r="S243" s="34"/>
      <c r="T243" s="34"/>
      <c r="U243" s="34"/>
      <c r="V243" s="65"/>
      <c r="W243" s="65"/>
      <c r="X243" s="54"/>
      <c r="Y243" s="54"/>
      <c r="Z243" s="78"/>
      <c r="AA243" s="50"/>
      <c r="AB243" s="52"/>
    </row>
    <row r="244" spans="1:28" s="31" customFormat="1" x14ac:dyDescent="0.25">
      <c r="A244" s="52"/>
      <c r="B244" s="52"/>
      <c r="C244" s="78"/>
      <c r="D244" s="79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34"/>
      <c r="Q244" s="34"/>
      <c r="R244" s="34"/>
      <c r="S244" s="34"/>
      <c r="T244" s="34"/>
      <c r="U244" s="34"/>
      <c r="V244" s="65"/>
      <c r="W244" s="65"/>
      <c r="X244" s="54"/>
      <c r="Y244" s="54"/>
      <c r="Z244" s="78"/>
      <c r="AA244" s="50"/>
      <c r="AB244" s="52"/>
    </row>
    <row r="245" spans="1:28" s="31" customFormat="1" x14ac:dyDescent="0.25">
      <c r="A245" s="52"/>
      <c r="B245" s="52"/>
      <c r="C245" s="78"/>
      <c r="D245" s="79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34"/>
      <c r="Q245" s="34"/>
      <c r="R245" s="34"/>
      <c r="S245" s="34"/>
      <c r="T245" s="34"/>
      <c r="U245" s="34"/>
      <c r="V245" s="65"/>
      <c r="W245" s="65"/>
      <c r="X245" s="54"/>
      <c r="Y245" s="54"/>
      <c r="Z245" s="78"/>
      <c r="AA245" s="50"/>
      <c r="AB245" s="52"/>
    </row>
    <row r="246" spans="1:28" s="31" customFormat="1" x14ac:dyDescent="0.25">
      <c r="A246" s="52"/>
      <c r="B246" s="52"/>
      <c r="C246" s="78"/>
      <c r="D246" s="79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34"/>
      <c r="Q246" s="34"/>
      <c r="R246" s="34"/>
      <c r="S246" s="34"/>
      <c r="T246" s="34"/>
      <c r="U246" s="34"/>
      <c r="V246" s="65"/>
      <c r="W246" s="65"/>
      <c r="X246" s="54"/>
      <c r="Y246" s="54"/>
      <c r="Z246" s="78"/>
      <c r="AA246" s="50"/>
      <c r="AB246" s="52"/>
    </row>
    <row r="247" spans="1:28" s="31" customFormat="1" x14ac:dyDescent="0.25">
      <c r="A247" s="52"/>
      <c r="B247" s="52"/>
      <c r="C247" s="78"/>
      <c r="D247" s="79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34"/>
      <c r="Q247" s="34"/>
      <c r="R247" s="34"/>
      <c r="S247" s="34"/>
      <c r="T247" s="34"/>
      <c r="U247" s="34"/>
      <c r="V247" s="65"/>
      <c r="W247" s="65"/>
      <c r="X247" s="54"/>
      <c r="Y247" s="54"/>
      <c r="Z247" s="78"/>
      <c r="AA247" s="50"/>
      <c r="AB247" s="52"/>
    </row>
    <row r="248" spans="1:28" s="31" customFormat="1" x14ac:dyDescent="0.25">
      <c r="A248" s="52"/>
      <c r="B248" s="52"/>
      <c r="C248" s="80"/>
      <c r="D248" s="79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34"/>
      <c r="Q248" s="34"/>
      <c r="R248" s="34"/>
      <c r="S248" s="34"/>
      <c r="T248" s="34"/>
      <c r="U248" s="34"/>
      <c r="V248" s="65"/>
      <c r="W248" s="65"/>
      <c r="X248" s="54"/>
      <c r="Y248" s="54"/>
      <c r="Z248" s="80"/>
      <c r="AA248" s="50"/>
      <c r="AB248" s="52"/>
    </row>
    <row r="249" spans="1:28" s="31" customFormat="1" x14ac:dyDescent="0.25">
      <c r="A249" s="52"/>
      <c r="B249" s="52"/>
      <c r="C249" s="78"/>
      <c r="D249" s="79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34"/>
      <c r="Q249" s="34"/>
      <c r="R249" s="34"/>
      <c r="S249" s="34"/>
      <c r="T249" s="34"/>
      <c r="U249" s="34"/>
      <c r="V249" s="65"/>
      <c r="W249" s="65"/>
      <c r="X249" s="54"/>
      <c r="Y249" s="54"/>
      <c r="Z249" s="78"/>
      <c r="AA249" s="50"/>
      <c r="AB249" s="52"/>
    </row>
    <row r="250" spans="1:28" s="31" customFormat="1" x14ac:dyDescent="0.25">
      <c r="A250" s="52"/>
      <c r="B250" s="52"/>
      <c r="C250" s="78"/>
      <c r="D250" s="79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34"/>
      <c r="Q250" s="34"/>
      <c r="R250" s="34"/>
      <c r="S250" s="34"/>
      <c r="T250" s="34"/>
      <c r="U250" s="34"/>
      <c r="V250" s="65"/>
      <c r="W250" s="65"/>
      <c r="X250" s="54"/>
      <c r="Y250" s="54"/>
      <c r="Z250" s="78"/>
      <c r="AA250" s="50"/>
      <c r="AB250" s="52"/>
    </row>
    <row r="251" spans="1:28" s="31" customFormat="1" x14ac:dyDescent="0.25">
      <c r="A251" s="52"/>
      <c r="B251" s="52"/>
      <c r="C251" s="78"/>
      <c r="D251" s="79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34"/>
      <c r="Q251" s="34"/>
      <c r="R251" s="34"/>
      <c r="S251" s="34"/>
      <c r="T251" s="34"/>
      <c r="U251" s="34"/>
      <c r="V251" s="65"/>
      <c r="W251" s="65"/>
      <c r="X251" s="54"/>
      <c r="Y251" s="54"/>
      <c r="Z251" s="78"/>
      <c r="AA251" s="50"/>
      <c r="AB251" s="52"/>
    </row>
    <row r="252" spans="1:28" s="31" customFormat="1" x14ac:dyDescent="0.25">
      <c r="A252" s="52"/>
      <c r="B252" s="52"/>
      <c r="C252" s="78"/>
      <c r="D252" s="79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34"/>
      <c r="Q252" s="65"/>
      <c r="R252" s="34"/>
      <c r="S252" s="34"/>
      <c r="T252" s="34"/>
      <c r="U252" s="34"/>
      <c r="V252" s="65"/>
      <c r="W252" s="65"/>
      <c r="X252" s="54"/>
      <c r="Y252" s="54"/>
      <c r="Z252" s="78"/>
      <c r="AA252" s="50"/>
      <c r="AB252" s="52"/>
    </row>
    <row r="253" spans="1:28" s="31" customFormat="1" x14ac:dyDescent="0.25">
      <c r="A253" s="52"/>
      <c r="B253" s="52"/>
      <c r="C253" s="78"/>
      <c r="D253" s="79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34"/>
      <c r="Q253" s="34"/>
      <c r="R253" s="34"/>
      <c r="S253" s="34"/>
      <c r="T253" s="34"/>
      <c r="U253" s="34"/>
      <c r="V253" s="65"/>
      <c r="W253" s="65"/>
      <c r="X253" s="54"/>
      <c r="Y253" s="54"/>
      <c r="Z253" s="78"/>
      <c r="AA253" s="50"/>
      <c r="AB253" s="52"/>
    </row>
    <row r="254" spans="1:28" s="31" customFormat="1" x14ac:dyDescent="0.25">
      <c r="A254" s="52"/>
      <c r="B254" s="52"/>
      <c r="C254" s="78"/>
      <c r="D254" s="79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34"/>
      <c r="Q254" s="34"/>
      <c r="R254" s="34"/>
      <c r="S254" s="34"/>
      <c r="T254" s="34"/>
      <c r="U254" s="34"/>
      <c r="V254" s="65"/>
      <c r="W254" s="65"/>
      <c r="X254" s="54"/>
      <c r="Y254" s="54"/>
      <c r="Z254" s="78"/>
      <c r="AA254" s="50"/>
      <c r="AB254" s="52"/>
    </row>
    <row r="255" spans="1:28" s="31" customFormat="1" x14ac:dyDescent="0.25">
      <c r="A255" s="52"/>
      <c r="B255" s="52"/>
      <c r="C255" s="78"/>
      <c r="D255" s="79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34"/>
      <c r="Q255" s="34"/>
      <c r="R255" s="34"/>
      <c r="S255" s="34"/>
      <c r="T255" s="34"/>
      <c r="U255" s="34"/>
      <c r="V255" s="65"/>
      <c r="W255" s="65"/>
      <c r="X255" s="54"/>
      <c r="Y255" s="54"/>
      <c r="Z255" s="78"/>
      <c r="AA255" s="50"/>
      <c r="AB255" s="52"/>
    </row>
    <row r="256" spans="1:28" s="31" customFormat="1" x14ac:dyDescent="0.25">
      <c r="A256" s="52"/>
      <c r="B256" s="52"/>
      <c r="C256" s="78"/>
      <c r="D256" s="79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34"/>
      <c r="Q256" s="34"/>
      <c r="R256" s="34"/>
      <c r="S256" s="34"/>
      <c r="T256" s="34"/>
      <c r="U256" s="34"/>
      <c r="V256" s="65"/>
      <c r="W256" s="65"/>
      <c r="X256" s="54"/>
      <c r="Y256" s="54"/>
      <c r="Z256" s="78"/>
      <c r="AA256" s="50"/>
      <c r="AB256" s="52"/>
    </row>
    <row r="257" spans="1:28" s="31" customFormat="1" x14ac:dyDescent="0.25">
      <c r="A257" s="52"/>
      <c r="B257" s="52"/>
      <c r="C257" s="78"/>
      <c r="D257" s="79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34"/>
      <c r="Q257" s="34"/>
      <c r="R257" s="34"/>
      <c r="S257" s="34"/>
      <c r="T257" s="34"/>
      <c r="U257" s="34"/>
      <c r="V257" s="65"/>
      <c r="W257" s="65"/>
      <c r="X257" s="54"/>
      <c r="Y257" s="54"/>
      <c r="Z257" s="78"/>
      <c r="AA257" s="50"/>
      <c r="AB257" s="52"/>
    </row>
    <row r="258" spans="1:28" s="31" customFormat="1" x14ac:dyDescent="0.25">
      <c r="A258" s="52"/>
      <c r="B258" s="52"/>
      <c r="C258" s="78"/>
      <c r="D258" s="79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34"/>
      <c r="Q258" s="34"/>
      <c r="R258" s="34"/>
      <c r="S258" s="34"/>
      <c r="T258" s="34"/>
      <c r="U258" s="34"/>
      <c r="V258" s="65"/>
      <c r="W258" s="65"/>
      <c r="X258" s="54"/>
      <c r="Y258" s="54"/>
      <c r="Z258" s="78"/>
      <c r="AA258" s="50"/>
      <c r="AB258" s="52"/>
    </row>
    <row r="259" spans="1:28" s="31" customFormat="1" x14ac:dyDescent="0.25">
      <c r="A259" s="52"/>
      <c r="B259" s="52"/>
      <c r="C259" s="78"/>
      <c r="D259" s="79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34"/>
      <c r="Q259" s="34"/>
      <c r="R259" s="34"/>
      <c r="S259" s="34"/>
      <c r="T259" s="34"/>
      <c r="U259" s="34"/>
      <c r="V259" s="65"/>
      <c r="W259" s="65"/>
      <c r="X259" s="54"/>
      <c r="Y259" s="54"/>
      <c r="Z259" s="78"/>
      <c r="AA259" s="50"/>
      <c r="AB259" s="52"/>
    </row>
    <row r="260" spans="1:28" s="31" customFormat="1" x14ac:dyDescent="0.25">
      <c r="A260" s="52"/>
      <c r="B260" s="52"/>
      <c r="C260" s="78"/>
      <c r="D260" s="79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34"/>
      <c r="Q260" s="34"/>
      <c r="R260" s="34"/>
      <c r="S260" s="34"/>
      <c r="T260" s="34"/>
      <c r="U260" s="34"/>
      <c r="V260" s="65"/>
      <c r="W260" s="65"/>
      <c r="X260" s="54"/>
      <c r="Y260" s="54"/>
      <c r="Z260" s="78"/>
      <c r="AA260" s="50"/>
      <c r="AB260" s="52"/>
    </row>
    <row r="261" spans="1:28" s="31" customFormat="1" x14ac:dyDescent="0.25">
      <c r="A261" s="52"/>
      <c r="B261" s="52"/>
      <c r="C261" s="78"/>
      <c r="D261" s="79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34"/>
      <c r="Q261" s="34"/>
      <c r="R261" s="34"/>
      <c r="S261" s="34"/>
      <c r="T261" s="34"/>
      <c r="U261" s="34"/>
      <c r="V261" s="65"/>
      <c r="W261" s="65"/>
      <c r="X261" s="54"/>
      <c r="Y261" s="54"/>
      <c r="Z261" s="78"/>
      <c r="AA261" s="50"/>
      <c r="AB261" s="52"/>
    </row>
    <row r="262" spans="1:28" s="31" customFormat="1" x14ac:dyDescent="0.25">
      <c r="A262" s="52"/>
      <c r="B262" s="52"/>
      <c r="C262" s="78"/>
      <c r="D262" s="79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34"/>
      <c r="Q262" s="34"/>
      <c r="R262" s="34"/>
      <c r="S262" s="34"/>
      <c r="T262" s="34"/>
      <c r="U262" s="34"/>
      <c r="V262" s="65"/>
      <c r="W262" s="65"/>
      <c r="X262" s="54"/>
      <c r="Y262" s="54"/>
      <c r="Z262" s="78"/>
      <c r="AA262" s="50"/>
      <c r="AB262" s="52"/>
    </row>
    <row r="263" spans="1:28" s="31" customFormat="1" x14ac:dyDescent="0.25">
      <c r="A263" s="52"/>
      <c r="B263" s="52"/>
      <c r="C263" s="78"/>
      <c r="D263" s="79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34"/>
      <c r="Q263" s="34"/>
      <c r="R263" s="34"/>
      <c r="S263" s="34"/>
      <c r="T263" s="34"/>
      <c r="U263" s="34"/>
      <c r="V263" s="65"/>
      <c r="W263" s="65"/>
      <c r="X263" s="54"/>
      <c r="Y263" s="54"/>
      <c r="Z263" s="78"/>
      <c r="AA263" s="50"/>
      <c r="AB263" s="52"/>
    </row>
    <row r="264" spans="1:28" s="31" customFormat="1" x14ac:dyDescent="0.25">
      <c r="A264" s="52"/>
      <c r="B264" s="52"/>
      <c r="C264" s="78"/>
      <c r="D264" s="79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34"/>
      <c r="Q264" s="34"/>
      <c r="R264" s="34"/>
      <c r="S264" s="34"/>
      <c r="T264" s="34"/>
      <c r="U264" s="34"/>
      <c r="V264" s="65"/>
      <c r="W264" s="65"/>
      <c r="X264" s="54"/>
      <c r="Y264" s="54"/>
      <c r="Z264" s="78"/>
      <c r="AA264" s="50"/>
      <c r="AB264" s="52"/>
    </row>
    <row r="265" spans="1:28" s="31" customFormat="1" x14ac:dyDescent="0.25">
      <c r="A265" s="52"/>
      <c r="B265" s="52"/>
      <c r="C265" s="78"/>
      <c r="D265" s="79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34"/>
      <c r="Q265" s="34"/>
      <c r="R265" s="34"/>
      <c r="S265" s="34"/>
      <c r="T265" s="34"/>
      <c r="U265" s="34"/>
      <c r="V265" s="65"/>
      <c r="W265" s="65"/>
      <c r="X265" s="54"/>
      <c r="Y265" s="54"/>
      <c r="Z265" s="78"/>
      <c r="AA265" s="50"/>
      <c r="AB265" s="52"/>
    </row>
    <row r="266" spans="1:28" s="31" customFormat="1" x14ac:dyDescent="0.25">
      <c r="A266" s="52"/>
      <c r="B266" s="52"/>
      <c r="C266" s="78"/>
      <c r="D266" s="79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34"/>
      <c r="Q266" s="65"/>
      <c r="R266" s="34"/>
      <c r="S266" s="34"/>
      <c r="T266" s="34"/>
      <c r="U266" s="34"/>
      <c r="V266" s="65"/>
      <c r="W266" s="65"/>
      <c r="X266" s="54"/>
      <c r="Y266" s="54"/>
      <c r="Z266" s="78"/>
      <c r="AA266" s="50"/>
      <c r="AB266" s="52"/>
    </row>
    <row r="267" spans="1:28" s="31" customFormat="1" x14ac:dyDescent="0.25">
      <c r="A267" s="52"/>
      <c r="B267" s="52"/>
      <c r="C267" s="78"/>
      <c r="D267" s="79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34"/>
      <c r="Q267" s="34"/>
      <c r="R267" s="34"/>
      <c r="S267" s="34"/>
      <c r="T267" s="34"/>
      <c r="U267" s="34"/>
      <c r="V267" s="65"/>
      <c r="W267" s="65"/>
      <c r="X267" s="54"/>
      <c r="Y267" s="54"/>
      <c r="Z267" s="78"/>
      <c r="AA267" s="50"/>
      <c r="AB267" s="52"/>
    </row>
    <row r="268" spans="1:28" s="31" customFormat="1" x14ac:dyDescent="0.25">
      <c r="A268" s="52"/>
      <c r="B268" s="52"/>
      <c r="C268" s="78"/>
      <c r="D268" s="79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34"/>
      <c r="Q268" s="34"/>
      <c r="R268" s="34"/>
      <c r="S268" s="34"/>
      <c r="T268" s="34"/>
      <c r="U268" s="34"/>
      <c r="V268" s="65"/>
      <c r="W268" s="65"/>
      <c r="X268" s="54"/>
      <c r="Y268" s="54"/>
      <c r="Z268" s="78"/>
      <c r="AA268" s="50"/>
      <c r="AB268" s="52"/>
    </row>
    <row r="269" spans="1:28" s="31" customFormat="1" x14ac:dyDescent="0.25">
      <c r="A269" s="52"/>
      <c r="B269" s="52"/>
      <c r="C269" s="80"/>
      <c r="D269" s="79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34"/>
      <c r="Q269" s="34"/>
      <c r="R269" s="34"/>
      <c r="S269" s="34"/>
      <c r="T269" s="34"/>
      <c r="U269" s="34"/>
      <c r="V269" s="65"/>
      <c r="W269" s="65"/>
      <c r="X269" s="54"/>
      <c r="Y269" s="54"/>
      <c r="Z269" s="80"/>
      <c r="AA269" s="50"/>
      <c r="AB269" s="52"/>
    </row>
    <row r="270" spans="1:28" s="31" customFormat="1" x14ac:dyDescent="0.25">
      <c r="A270" s="52"/>
      <c r="B270" s="52"/>
      <c r="C270" s="78"/>
      <c r="D270" s="79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34"/>
      <c r="Q270" s="34"/>
      <c r="R270" s="34"/>
      <c r="S270" s="34"/>
      <c r="T270" s="34"/>
      <c r="U270" s="34"/>
      <c r="V270" s="65"/>
      <c r="W270" s="65"/>
      <c r="X270" s="54"/>
      <c r="Y270" s="54"/>
      <c r="Z270" s="78"/>
      <c r="AA270" s="50"/>
      <c r="AB270" s="52"/>
    </row>
    <row r="271" spans="1:28" s="31" customFormat="1" x14ac:dyDescent="0.25">
      <c r="A271" s="52"/>
      <c r="B271" s="52"/>
      <c r="C271" s="78"/>
      <c r="D271" s="79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34"/>
      <c r="Q271" s="34"/>
      <c r="R271" s="34"/>
      <c r="S271" s="34"/>
      <c r="T271" s="34"/>
      <c r="U271" s="34"/>
      <c r="V271" s="65"/>
      <c r="W271" s="65"/>
      <c r="X271" s="54"/>
      <c r="Y271" s="54"/>
      <c r="Z271" s="78"/>
      <c r="AA271" s="50"/>
      <c r="AB271" s="52"/>
    </row>
    <row r="272" spans="1:28" s="31" customFormat="1" x14ac:dyDescent="0.25">
      <c r="A272" s="52"/>
      <c r="B272" s="52"/>
      <c r="C272" s="78"/>
      <c r="D272" s="79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34"/>
      <c r="Q272" s="34"/>
      <c r="R272" s="34"/>
      <c r="S272" s="34"/>
      <c r="T272" s="34"/>
      <c r="U272" s="34"/>
      <c r="V272" s="65"/>
      <c r="W272" s="65"/>
      <c r="X272" s="54"/>
      <c r="Y272" s="54"/>
      <c r="Z272" s="78"/>
      <c r="AA272" s="50"/>
      <c r="AB272" s="52"/>
    </row>
    <row r="273" spans="1:28" x14ac:dyDescent="0.25">
      <c r="C273" s="54"/>
      <c r="D273" s="55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34"/>
      <c r="Q273" s="34"/>
      <c r="R273" s="34"/>
      <c r="S273" s="34"/>
      <c r="T273" s="21"/>
      <c r="U273" s="34"/>
      <c r="V273" s="23"/>
      <c r="W273" s="23"/>
      <c r="X273" s="12"/>
      <c r="Y273" s="12"/>
      <c r="Z273" s="54"/>
    </row>
    <row r="274" spans="1:28" s="31" customFormat="1" x14ac:dyDescent="0.25">
      <c r="A274" s="50"/>
      <c r="B274" s="52"/>
      <c r="C274" s="54"/>
      <c r="D274" s="55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34"/>
      <c r="Q274" s="34"/>
      <c r="R274" s="34"/>
      <c r="S274" s="34"/>
      <c r="T274" s="34"/>
      <c r="U274" s="34"/>
      <c r="V274" s="65"/>
      <c r="W274" s="65"/>
      <c r="X274" s="54"/>
      <c r="Y274" s="54"/>
      <c r="Z274" s="54"/>
      <c r="AA274" s="50"/>
      <c r="AB274" s="52"/>
    </row>
    <row r="275" spans="1:28" s="31" customFormat="1" ht="12.75" customHeight="1" x14ac:dyDescent="0.25">
      <c r="A275" s="50"/>
      <c r="B275" s="52"/>
      <c r="C275" s="68"/>
      <c r="D275" s="69"/>
      <c r="E275" s="72"/>
      <c r="F275" s="72"/>
      <c r="G275" s="72"/>
      <c r="H275" s="72"/>
      <c r="I275" s="72"/>
      <c r="J275" s="66"/>
      <c r="K275" s="66"/>
      <c r="L275" s="66"/>
      <c r="M275" s="66"/>
      <c r="N275" s="66"/>
      <c r="O275" s="66"/>
      <c r="P275" s="50"/>
      <c r="Q275" s="34"/>
      <c r="R275" s="50"/>
      <c r="S275" s="50"/>
      <c r="T275" s="50"/>
      <c r="U275" s="50"/>
      <c r="V275" s="73"/>
      <c r="W275" s="73"/>
      <c r="X275" s="34"/>
      <c r="Y275" s="34"/>
      <c r="Z275" s="68"/>
      <c r="AA275" s="50"/>
      <c r="AB275" s="52"/>
    </row>
    <row r="276" spans="1:28" s="31" customFormat="1" x14ac:dyDescent="0.25">
      <c r="A276" s="52"/>
      <c r="B276" s="52"/>
      <c r="C276" s="54"/>
      <c r="D276" s="55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34"/>
      <c r="Q276" s="34"/>
      <c r="R276" s="34"/>
      <c r="S276" s="34"/>
      <c r="T276" s="34"/>
      <c r="U276" s="34"/>
      <c r="V276" s="65"/>
      <c r="W276" s="65"/>
      <c r="X276" s="54"/>
      <c r="Y276" s="54"/>
      <c r="Z276" s="54"/>
      <c r="AA276" s="50"/>
      <c r="AB276" s="52"/>
    </row>
    <row r="277" spans="1:28" s="31" customFormat="1" ht="12.75" customHeight="1" x14ac:dyDescent="0.25">
      <c r="A277" s="50"/>
      <c r="B277" s="52"/>
      <c r="C277" s="68"/>
      <c r="D277" s="69"/>
      <c r="E277" s="72"/>
      <c r="F277" s="72"/>
      <c r="G277" s="72"/>
      <c r="H277" s="72"/>
      <c r="I277" s="72"/>
      <c r="J277" s="66"/>
      <c r="K277" s="66"/>
      <c r="L277" s="66"/>
      <c r="M277" s="66"/>
      <c r="N277" s="66"/>
      <c r="O277" s="66"/>
      <c r="P277" s="50"/>
      <c r="Q277" s="34"/>
      <c r="R277" s="50"/>
      <c r="S277" s="50"/>
      <c r="T277" s="50"/>
      <c r="U277" s="50"/>
      <c r="V277" s="73"/>
      <c r="W277" s="73"/>
      <c r="X277" s="54"/>
      <c r="Y277" s="54"/>
      <c r="Z277" s="68"/>
      <c r="AA277" s="50"/>
      <c r="AB277" s="52"/>
    </row>
    <row r="278" spans="1:28" s="31" customFormat="1" x14ac:dyDescent="0.25">
      <c r="A278" s="52"/>
      <c r="B278" s="52"/>
      <c r="C278" s="54"/>
      <c r="D278" s="55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34"/>
      <c r="Q278" s="34"/>
      <c r="R278" s="34"/>
      <c r="S278" s="34"/>
      <c r="T278" s="34"/>
      <c r="U278" s="34"/>
      <c r="V278" s="65"/>
      <c r="W278" s="65"/>
      <c r="X278" s="54"/>
      <c r="Y278" s="54"/>
      <c r="Z278" s="54"/>
      <c r="AA278" s="50"/>
      <c r="AB278" s="52"/>
    </row>
    <row r="279" spans="1:28" s="31" customFormat="1" x14ac:dyDescent="0.25">
      <c r="A279" s="50"/>
      <c r="B279" s="52"/>
      <c r="C279" s="68"/>
      <c r="D279" s="69"/>
      <c r="E279" s="72"/>
      <c r="F279" s="72"/>
      <c r="G279" s="72"/>
      <c r="H279" s="72"/>
      <c r="I279" s="72"/>
      <c r="J279" s="66"/>
      <c r="K279" s="66"/>
      <c r="L279" s="66"/>
      <c r="M279" s="66"/>
      <c r="N279" s="66"/>
      <c r="O279" s="66"/>
      <c r="P279" s="50"/>
      <c r="Q279" s="34"/>
      <c r="R279" s="50"/>
      <c r="S279" s="50"/>
      <c r="T279" s="50"/>
      <c r="U279" s="50"/>
      <c r="V279" s="73"/>
      <c r="W279" s="73"/>
      <c r="X279" s="54"/>
      <c r="Y279" s="54"/>
      <c r="Z279" s="68"/>
      <c r="AA279" s="50"/>
      <c r="AB279" s="52"/>
    </row>
    <row r="280" spans="1:28" s="31" customFormat="1" x14ac:dyDescent="0.25">
      <c r="A280" s="52"/>
      <c r="B280" s="52"/>
      <c r="C280" s="54"/>
      <c r="D280" s="55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34"/>
      <c r="Q280" s="34"/>
      <c r="R280" s="34"/>
      <c r="S280" s="34"/>
      <c r="T280" s="34"/>
      <c r="U280" s="34"/>
      <c r="V280" s="65"/>
      <c r="W280" s="65"/>
      <c r="X280" s="54"/>
      <c r="Y280" s="54"/>
      <c r="Z280" s="54"/>
      <c r="AA280" s="50"/>
      <c r="AB280" s="52"/>
    </row>
    <row r="281" spans="1:28" s="31" customFormat="1" x14ac:dyDescent="0.25">
      <c r="A281" s="50"/>
      <c r="B281" s="52"/>
      <c r="C281" s="68"/>
      <c r="D281" s="69"/>
      <c r="E281" s="72"/>
      <c r="F281" s="72"/>
      <c r="G281" s="72"/>
      <c r="H281" s="72"/>
      <c r="I281" s="72"/>
      <c r="J281" s="66"/>
      <c r="K281" s="66"/>
      <c r="L281" s="66"/>
      <c r="M281" s="66"/>
      <c r="N281" s="66"/>
      <c r="O281" s="66"/>
      <c r="P281" s="50"/>
      <c r="Q281" s="34"/>
      <c r="R281" s="50"/>
      <c r="S281" s="50"/>
      <c r="T281" s="50"/>
      <c r="U281" s="50"/>
      <c r="V281" s="73"/>
      <c r="W281" s="73"/>
      <c r="X281" s="54"/>
      <c r="Y281" s="54"/>
      <c r="Z281" s="68"/>
      <c r="AA281" s="50"/>
      <c r="AB281" s="52"/>
    </row>
    <row r="282" spans="1:28" s="31" customFormat="1" x14ac:dyDescent="0.25">
      <c r="A282" s="52"/>
      <c r="B282" s="52"/>
      <c r="C282" s="54"/>
      <c r="D282" s="55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34"/>
      <c r="Q282" s="34"/>
      <c r="R282" s="34"/>
      <c r="S282" s="34"/>
      <c r="T282" s="34"/>
      <c r="U282" s="34"/>
      <c r="V282" s="65"/>
      <c r="W282" s="65"/>
      <c r="X282" s="54"/>
      <c r="Y282" s="54"/>
      <c r="Z282" s="54"/>
      <c r="AA282" s="50"/>
      <c r="AB282" s="52"/>
    </row>
    <row r="283" spans="1:28" s="31" customFormat="1" x14ac:dyDescent="0.25">
      <c r="A283" s="52"/>
      <c r="B283" s="52"/>
      <c r="C283" s="68"/>
      <c r="D283" s="69"/>
      <c r="E283" s="72"/>
      <c r="F283" s="72"/>
      <c r="G283" s="72"/>
      <c r="H283" s="72"/>
      <c r="I283" s="72"/>
      <c r="J283" s="66"/>
      <c r="K283" s="66"/>
      <c r="L283" s="66"/>
      <c r="M283" s="66"/>
      <c r="N283" s="66"/>
      <c r="O283" s="66"/>
      <c r="P283" s="50"/>
      <c r="Q283" s="34"/>
      <c r="R283" s="50"/>
      <c r="S283" s="50"/>
      <c r="T283" s="50"/>
      <c r="U283" s="50"/>
      <c r="V283" s="73"/>
      <c r="W283" s="73"/>
      <c r="X283" s="54"/>
      <c r="Y283" s="54"/>
      <c r="Z283" s="68"/>
      <c r="AA283" s="50"/>
      <c r="AB283" s="52"/>
    </row>
    <row r="284" spans="1:28" s="31" customFormat="1" x14ac:dyDescent="0.25">
      <c r="A284" s="52"/>
      <c r="B284" s="52"/>
      <c r="C284" s="54"/>
      <c r="D284" s="55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34"/>
      <c r="Q284" s="34"/>
      <c r="R284" s="34"/>
      <c r="S284" s="34"/>
      <c r="T284" s="34"/>
      <c r="U284" s="34"/>
      <c r="V284" s="65"/>
      <c r="W284" s="65"/>
      <c r="X284" s="54"/>
      <c r="Y284" s="54"/>
      <c r="Z284" s="54"/>
      <c r="AA284" s="50"/>
      <c r="AB284" s="52"/>
    </row>
    <row r="285" spans="1:28" s="31" customFormat="1" x14ac:dyDescent="0.25">
      <c r="A285" s="52"/>
      <c r="B285" s="52"/>
      <c r="C285" s="68"/>
      <c r="D285" s="69"/>
      <c r="E285" s="72"/>
      <c r="F285" s="72"/>
      <c r="G285" s="72"/>
      <c r="H285" s="72"/>
      <c r="I285" s="72"/>
      <c r="J285" s="66"/>
      <c r="K285" s="66"/>
      <c r="L285" s="66"/>
      <c r="M285" s="66"/>
      <c r="N285" s="66"/>
      <c r="O285" s="66"/>
      <c r="P285" s="50"/>
      <c r="Q285" s="34"/>
      <c r="R285" s="50"/>
      <c r="S285" s="50"/>
      <c r="T285" s="50"/>
      <c r="U285" s="50"/>
      <c r="V285" s="73"/>
      <c r="W285" s="73"/>
      <c r="X285" s="54"/>
      <c r="Y285" s="54"/>
      <c r="Z285" s="68"/>
      <c r="AA285" s="50"/>
      <c r="AB285" s="52"/>
    </row>
    <row r="286" spans="1:28" s="31" customFormat="1" x14ac:dyDescent="0.25">
      <c r="B286" s="52"/>
      <c r="C286" s="54"/>
      <c r="D286" s="55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34"/>
      <c r="Q286" s="34"/>
      <c r="R286" s="34"/>
      <c r="S286" s="34"/>
      <c r="T286" s="34"/>
      <c r="U286" s="34"/>
      <c r="V286" s="65"/>
      <c r="W286" s="65"/>
      <c r="X286" s="54"/>
      <c r="Y286" s="54"/>
      <c r="Z286" s="54"/>
      <c r="AA286" s="50"/>
      <c r="AB286" s="52"/>
    </row>
    <row r="287" spans="1:28" s="31" customFormat="1" x14ac:dyDescent="0.25">
      <c r="A287" s="52"/>
      <c r="B287" s="52"/>
      <c r="C287" s="68"/>
      <c r="D287" s="69"/>
      <c r="E287" s="72"/>
      <c r="F287" s="72"/>
      <c r="G287" s="72"/>
      <c r="H287" s="72"/>
      <c r="I287" s="72"/>
      <c r="J287" s="66"/>
      <c r="K287" s="66"/>
      <c r="L287" s="66"/>
      <c r="M287" s="66"/>
      <c r="N287" s="66"/>
      <c r="O287" s="66"/>
      <c r="P287" s="50"/>
      <c r="Q287" s="34"/>
      <c r="R287" s="50"/>
      <c r="S287" s="50"/>
      <c r="T287" s="50"/>
      <c r="U287" s="50"/>
      <c r="V287" s="73"/>
      <c r="W287" s="73"/>
      <c r="X287" s="54"/>
      <c r="Y287" s="54"/>
      <c r="Z287" s="68"/>
      <c r="AA287" s="50"/>
      <c r="AB287" s="52"/>
    </row>
    <row r="288" spans="1:28" s="31" customFormat="1" x14ac:dyDescent="0.25">
      <c r="A288" s="52"/>
      <c r="B288" s="52"/>
      <c r="C288" s="54"/>
      <c r="D288" s="55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34"/>
      <c r="Q288" s="34"/>
      <c r="R288" s="34"/>
      <c r="S288" s="34"/>
      <c r="T288" s="34"/>
      <c r="U288" s="34"/>
      <c r="V288" s="65"/>
      <c r="W288" s="65"/>
      <c r="X288" s="54"/>
      <c r="Y288" s="54"/>
      <c r="Z288" s="54"/>
      <c r="AA288" s="50"/>
      <c r="AB288" s="52"/>
    </row>
    <row r="289" spans="1:28" s="31" customFormat="1" x14ac:dyDescent="0.25">
      <c r="A289" s="52"/>
      <c r="B289" s="52"/>
      <c r="C289" s="68"/>
      <c r="D289" s="69"/>
      <c r="E289" s="72"/>
      <c r="F289" s="72"/>
      <c r="G289" s="72"/>
      <c r="H289" s="72"/>
      <c r="I289" s="72"/>
      <c r="J289" s="66"/>
      <c r="K289" s="66"/>
      <c r="L289" s="66"/>
      <c r="M289" s="66"/>
      <c r="N289" s="66"/>
      <c r="O289" s="66"/>
      <c r="P289" s="50"/>
      <c r="Q289" s="34"/>
      <c r="R289" s="50"/>
      <c r="S289" s="50"/>
      <c r="T289" s="50"/>
      <c r="U289" s="50"/>
      <c r="V289" s="73"/>
      <c r="W289" s="73"/>
      <c r="X289" s="54"/>
      <c r="Y289" s="54"/>
      <c r="Z289" s="68"/>
      <c r="AA289" s="50"/>
      <c r="AB289" s="52"/>
    </row>
    <row r="290" spans="1:28" s="31" customFormat="1" x14ac:dyDescent="0.25">
      <c r="A290" s="50"/>
      <c r="B290" s="52"/>
      <c r="C290" s="54"/>
      <c r="D290" s="55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34"/>
      <c r="Q290" s="34"/>
      <c r="R290" s="34"/>
      <c r="S290" s="34"/>
      <c r="T290" s="34"/>
      <c r="U290" s="34"/>
      <c r="V290" s="65"/>
      <c r="W290" s="65"/>
      <c r="X290" s="54"/>
      <c r="Y290" s="54"/>
      <c r="Z290" s="54"/>
      <c r="AA290" s="50"/>
      <c r="AB290" s="52"/>
    </row>
    <row r="291" spans="1:28" s="31" customFormat="1" x14ac:dyDescent="0.25">
      <c r="A291" s="52"/>
      <c r="B291" s="52"/>
      <c r="C291" s="68"/>
      <c r="D291" s="69"/>
      <c r="E291" s="72"/>
      <c r="F291" s="72"/>
      <c r="G291" s="72"/>
      <c r="H291" s="72"/>
      <c r="I291" s="72"/>
      <c r="J291" s="66"/>
      <c r="K291" s="66"/>
      <c r="L291" s="66"/>
      <c r="M291" s="66"/>
      <c r="N291" s="66"/>
      <c r="O291" s="66"/>
      <c r="P291" s="50"/>
      <c r="Q291" s="34"/>
      <c r="R291" s="50"/>
      <c r="S291" s="50"/>
      <c r="T291" s="50"/>
      <c r="U291" s="50"/>
      <c r="V291" s="73"/>
      <c r="W291" s="73"/>
      <c r="X291" s="54"/>
      <c r="Y291" s="54"/>
      <c r="Z291" s="68"/>
      <c r="AA291" s="50"/>
      <c r="AB291" s="52"/>
    </row>
    <row r="292" spans="1:28" s="31" customFormat="1" x14ac:dyDescent="0.25">
      <c r="A292" s="52"/>
      <c r="B292" s="52"/>
      <c r="C292" s="54"/>
      <c r="D292" s="55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34"/>
      <c r="Q292" s="34"/>
      <c r="R292" s="34"/>
      <c r="S292" s="34"/>
      <c r="T292" s="34"/>
      <c r="U292" s="34"/>
      <c r="V292" s="65"/>
      <c r="W292" s="65"/>
      <c r="X292" s="54"/>
      <c r="Y292" s="54"/>
      <c r="Z292" s="54"/>
      <c r="AA292" s="50"/>
      <c r="AB292" s="52"/>
    </row>
    <row r="293" spans="1:28" s="31" customFormat="1" x14ac:dyDescent="0.25">
      <c r="A293" s="52"/>
      <c r="B293" s="52"/>
      <c r="C293" s="68"/>
      <c r="D293" s="69"/>
      <c r="E293" s="72"/>
      <c r="F293" s="72"/>
      <c r="G293" s="72"/>
      <c r="H293" s="72"/>
      <c r="I293" s="72"/>
      <c r="J293" s="66"/>
      <c r="K293" s="66"/>
      <c r="L293" s="66"/>
      <c r="M293" s="66"/>
      <c r="N293" s="66"/>
      <c r="O293" s="66"/>
      <c r="P293" s="50"/>
      <c r="Q293" s="34"/>
      <c r="R293" s="50"/>
      <c r="S293" s="50"/>
      <c r="T293" s="50"/>
      <c r="U293" s="50"/>
      <c r="V293" s="73"/>
      <c r="W293" s="73"/>
      <c r="X293" s="54"/>
      <c r="Y293" s="54"/>
      <c r="Z293" s="68"/>
      <c r="AA293" s="50"/>
      <c r="AB293" s="52"/>
    </row>
    <row r="294" spans="1:28" s="31" customFormat="1" x14ac:dyDescent="0.25">
      <c r="A294" s="52"/>
      <c r="B294" s="52"/>
      <c r="C294" s="54"/>
      <c r="D294" s="55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34"/>
      <c r="Q294" s="34"/>
      <c r="R294" s="34"/>
      <c r="S294" s="34"/>
      <c r="T294" s="34"/>
      <c r="U294" s="34"/>
      <c r="V294" s="65"/>
      <c r="W294" s="65"/>
      <c r="X294" s="54"/>
      <c r="Y294" s="54"/>
      <c r="Z294" s="54"/>
      <c r="AA294" s="50"/>
      <c r="AB294" s="52"/>
    </row>
    <row r="295" spans="1:28" s="31" customFormat="1" x14ac:dyDescent="0.25">
      <c r="A295" s="52"/>
      <c r="B295" s="52"/>
      <c r="C295" s="68"/>
      <c r="D295" s="69"/>
      <c r="E295" s="72"/>
      <c r="F295" s="72"/>
      <c r="G295" s="72"/>
      <c r="H295" s="72"/>
      <c r="I295" s="72"/>
      <c r="J295" s="66"/>
      <c r="K295" s="66"/>
      <c r="L295" s="66"/>
      <c r="M295" s="66"/>
      <c r="N295" s="66"/>
      <c r="O295" s="66"/>
      <c r="P295" s="50"/>
      <c r="Q295" s="34"/>
      <c r="R295" s="50"/>
      <c r="S295" s="50"/>
      <c r="T295" s="50"/>
      <c r="U295" s="50"/>
      <c r="V295" s="73"/>
      <c r="W295" s="73"/>
      <c r="X295" s="54"/>
      <c r="Y295" s="54"/>
      <c r="Z295" s="68"/>
      <c r="AA295" s="50"/>
      <c r="AB295" s="52"/>
    </row>
    <row r="296" spans="1:28" s="31" customFormat="1" x14ac:dyDescent="0.25">
      <c r="A296" s="52"/>
      <c r="B296" s="52"/>
      <c r="C296" s="54"/>
      <c r="D296" s="55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34"/>
      <c r="Q296" s="34"/>
      <c r="R296" s="34"/>
      <c r="S296" s="34"/>
      <c r="T296" s="34"/>
      <c r="U296" s="34"/>
      <c r="V296" s="65"/>
      <c r="W296" s="65"/>
      <c r="X296" s="54"/>
      <c r="Y296" s="54"/>
      <c r="Z296" s="54"/>
      <c r="AA296" s="50"/>
      <c r="AB296" s="52"/>
    </row>
    <row r="297" spans="1:28" s="31" customFormat="1" x14ac:dyDescent="0.25">
      <c r="A297" s="52"/>
      <c r="B297" s="52"/>
      <c r="C297" s="68"/>
      <c r="D297" s="69"/>
      <c r="E297" s="72"/>
      <c r="F297" s="72"/>
      <c r="G297" s="72"/>
      <c r="H297" s="72"/>
      <c r="I297" s="72"/>
      <c r="J297" s="66"/>
      <c r="K297" s="66"/>
      <c r="L297" s="66"/>
      <c r="M297" s="66"/>
      <c r="N297" s="66"/>
      <c r="O297" s="66"/>
      <c r="P297" s="50"/>
      <c r="Q297" s="34"/>
      <c r="R297" s="50"/>
      <c r="S297" s="50"/>
      <c r="T297" s="50"/>
      <c r="U297" s="50"/>
      <c r="V297" s="73"/>
      <c r="W297" s="73"/>
      <c r="X297" s="54"/>
      <c r="Y297" s="54"/>
      <c r="Z297" s="68"/>
      <c r="AA297" s="50"/>
      <c r="AB297" s="52"/>
    </row>
    <row r="298" spans="1:28" s="31" customFormat="1" x14ac:dyDescent="0.25">
      <c r="A298" s="52"/>
      <c r="B298" s="52"/>
      <c r="C298" s="54"/>
      <c r="D298" s="55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34"/>
      <c r="Q298" s="34"/>
      <c r="R298" s="34"/>
      <c r="S298" s="34"/>
      <c r="T298" s="34"/>
      <c r="U298" s="34"/>
      <c r="V298" s="65"/>
      <c r="W298" s="65"/>
      <c r="X298" s="54"/>
      <c r="Y298" s="54"/>
      <c r="Z298" s="54"/>
      <c r="AA298" s="50"/>
      <c r="AB298" s="52"/>
    </row>
    <row r="299" spans="1:28" s="31" customFormat="1" x14ac:dyDescent="0.25">
      <c r="A299" s="52"/>
      <c r="B299" s="52"/>
      <c r="C299" s="68"/>
      <c r="D299" s="69"/>
      <c r="E299" s="72"/>
      <c r="F299" s="72"/>
      <c r="G299" s="72"/>
      <c r="H299" s="72"/>
      <c r="I299" s="72"/>
      <c r="J299" s="66"/>
      <c r="K299" s="66"/>
      <c r="L299" s="66"/>
      <c r="M299" s="66"/>
      <c r="N299" s="66"/>
      <c r="O299" s="66"/>
      <c r="P299" s="50"/>
      <c r="Q299" s="34"/>
      <c r="R299" s="50"/>
      <c r="S299" s="50"/>
      <c r="T299" s="50"/>
      <c r="U299" s="50"/>
      <c r="V299" s="73"/>
      <c r="W299" s="73"/>
      <c r="X299" s="54"/>
      <c r="Y299" s="54"/>
      <c r="Z299" s="68"/>
      <c r="AA299" s="50"/>
      <c r="AB299" s="52"/>
    </row>
    <row r="300" spans="1:28" s="31" customFormat="1" x14ac:dyDescent="0.25">
      <c r="A300" s="52"/>
      <c r="B300" s="52"/>
      <c r="C300" s="54"/>
      <c r="D300" s="55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34"/>
      <c r="Q300" s="34"/>
      <c r="R300" s="34"/>
      <c r="S300" s="34"/>
      <c r="T300" s="34"/>
      <c r="U300" s="34"/>
      <c r="V300" s="65"/>
      <c r="W300" s="65"/>
      <c r="X300" s="54"/>
      <c r="Y300" s="54"/>
      <c r="Z300" s="54"/>
      <c r="AA300" s="50"/>
      <c r="AB300" s="52"/>
    </row>
    <row r="301" spans="1:28" s="31" customFormat="1" x14ac:dyDescent="0.25">
      <c r="A301" s="52"/>
      <c r="B301" s="52"/>
      <c r="C301" s="68"/>
      <c r="D301" s="69"/>
      <c r="E301" s="72"/>
      <c r="F301" s="72"/>
      <c r="G301" s="72"/>
      <c r="H301" s="72"/>
      <c r="I301" s="72"/>
      <c r="J301" s="66"/>
      <c r="K301" s="66"/>
      <c r="L301" s="66"/>
      <c r="M301" s="66"/>
      <c r="N301" s="66"/>
      <c r="O301" s="66"/>
      <c r="P301" s="50"/>
      <c r="Q301" s="34"/>
      <c r="R301" s="50"/>
      <c r="S301" s="50"/>
      <c r="T301" s="50"/>
      <c r="U301" s="50"/>
      <c r="V301" s="73"/>
      <c r="W301" s="73"/>
      <c r="X301" s="54"/>
      <c r="Y301" s="54"/>
      <c r="Z301" s="68"/>
      <c r="AA301" s="50"/>
      <c r="AB301" s="52"/>
    </row>
    <row r="302" spans="1:28" s="31" customFormat="1" x14ac:dyDescent="0.25">
      <c r="A302" s="52"/>
      <c r="B302" s="52"/>
      <c r="C302" s="54"/>
      <c r="D302" s="5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34"/>
      <c r="Q302" s="34"/>
      <c r="R302" s="34"/>
      <c r="S302" s="34"/>
      <c r="T302" s="34"/>
      <c r="U302" s="34"/>
      <c r="V302" s="65"/>
      <c r="W302" s="65"/>
      <c r="X302" s="54"/>
      <c r="Y302" s="54"/>
      <c r="Z302" s="54"/>
      <c r="AA302" s="50"/>
      <c r="AB302" s="52"/>
    </row>
    <row r="303" spans="1:28" s="31" customFormat="1" x14ac:dyDescent="0.25">
      <c r="A303" s="52"/>
      <c r="B303" s="52"/>
      <c r="C303" s="68"/>
      <c r="D303" s="69"/>
      <c r="E303" s="72"/>
      <c r="F303" s="72"/>
      <c r="G303" s="72"/>
      <c r="H303" s="72"/>
      <c r="I303" s="72"/>
      <c r="J303" s="66"/>
      <c r="K303" s="66"/>
      <c r="L303" s="66"/>
      <c r="M303" s="66"/>
      <c r="N303" s="66"/>
      <c r="O303" s="66"/>
      <c r="P303" s="50"/>
      <c r="Q303" s="34"/>
      <c r="R303" s="50"/>
      <c r="S303" s="50"/>
      <c r="T303" s="50"/>
      <c r="U303" s="50"/>
      <c r="V303" s="73"/>
      <c r="W303" s="73"/>
      <c r="X303" s="54"/>
      <c r="Y303" s="54"/>
      <c r="Z303" s="68"/>
      <c r="AA303" s="50"/>
      <c r="AB303" s="52"/>
    </row>
    <row r="304" spans="1:28" s="31" customFormat="1" x14ac:dyDescent="0.25">
      <c r="A304" s="52"/>
      <c r="B304" s="52"/>
      <c r="C304" s="54"/>
      <c r="D304" s="55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34"/>
      <c r="Q304" s="34"/>
      <c r="R304" s="34"/>
      <c r="S304" s="34"/>
      <c r="T304" s="34"/>
      <c r="U304" s="34"/>
      <c r="V304" s="65"/>
      <c r="W304" s="65"/>
      <c r="X304" s="54"/>
      <c r="Y304" s="54"/>
      <c r="Z304" s="54"/>
      <c r="AA304" s="50"/>
      <c r="AB304" s="52"/>
    </row>
    <row r="305" spans="1:28" s="31" customFormat="1" x14ac:dyDescent="0.25">
      <c r="A305" s="52"/>
      <c r="B305" s="52"/>
      <c r="C305" s="68"/>
      <c r="D305" s="69"/>
      <c r="E305" s="72"/>
      <c r="F305" s="72"/>
      <c r="G305" s="72"/>
      <c r="H305" s="72"/>
      <c r="I305" s="72"/>
      <c r="J305" s="66"/>
      <c r="K305" s="66"/>
      <c r="L305" s="66"/>
      <c r="M305" s="66"/>
      <c r="N305" s="66"/>
      <c r="O305" s="66"/>
      <c r="P305" s="50"/>
      <c r="Q305" s="34"/>
      <c r="R305" s="50"/>
      <c r="S305" s="50"/>
      <c r="T305" s="50"/>
      <c r="U305" s="50"/>
      <c r="V305" s="73"/>
      <c r="W305" s="73"/>
      <c r="X305" s="54"/>
      <c r="Y305" s="54"/>
      <c r="Z305" s="68"/>
      <c r="AA305" s="50"/>
      <c r="AB305" s="52"/>
    </row>
    <row r="306" spans="1:28" s="31" customFormat="1" x14ac:dyDescent="0.25">
      <c r="A306" s="52"/>
      <c r="B306" s="52"/>
      <c r="C306" s="54"/>
      <c r="D306" s="55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34"/>
      <c r="Q306" s="34"/>
      <c r="R306" s="34"/>
      <c r="S306" s="34"/>
      <c r="T306" s="34"/>
      <c r="U306" s="34"/>
      <c r="V306" s="65"/>
      <c r="W306" s="65"/>
      <c r="X306" s="54"/>
      <c r="Y306" s="54"/>
      <c r="Z306" s="54"/>
      <c r="AA306" s="50"/>
      <c r="AB306" s="52"/>
    </row>
    <row r="307" spans="1:28" s="31" customFormat="1" x14ac:dyDescent="0.25">
      <c r="A307" s="52"/>
      <c r="B307" s="52"/>
      <c r="C307" s="68"/>
      <c r="D307" s="69"/>
      <c r="E307" s="72"/>
      <c r="F307" s="72"/>
      <c r="G307" s="72"/>
      <c r="H307" s="72"/>
      <c r="I307" s="72"/>
      <c r="J307" s="66"/>
      <c r="K307" s="66"/>
      <c r="L307" s="66"/>
      <c r="M307" s="66"/>
      <c r="N307" s="66"/>
      <c r="O307" s="66"/>
      <c r="P307" s="50"/>
      <c r="Q307" s="34"/>
      <c r="R307" s="50"/>
      <c r="S307" s="50"/>
      <c r="T307" s="50"/>
      <c r="U307" s="50"/>
      <c r="V307" s="73"/>
      <c r="W307" s="73"/>
      <c r="X307" s="54"/>
      <c r="Y307" s="54"/>
      <c r="Z307" s="68"/>
      <c r="AA307" s="50"/>
      <c r="AB307" s="52"/>
    </row>
    <row r="308" spans="1:28" s="31" customFormat="1" x14ac:dyDescent="0.25">
      <c r="A308" s="50"/>
      <c r="B308" s="52"/>
      <c r="C308" s="54"/>
      <c r="D308" s="55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34"/>
      <c r="Q308" s="34"/>
      <c r="R308" s="34"/>
      <c r="S308" s="34"/>
      <c r="T308" s="34"/>
      <c r="U308" s="34"/>
      <c r="V308" s="65"/>
      <c r="W308" s="65"/>
      <c r="X308" s="54"/>
      <c r="Y308" s="54"/>
      <c r="Z308" s="54"/>
      <c r="AA308" s="50"/>
      <c r="AB308" s="52"/>
    </row>
    <row r="309" spans="1:28" s="31" customFormat="1" x14ac:dyDescent="0.25">
      <c r="A309" s="52"/>
      <c r="B309" s="52"/>
      <c r="C309" s="68"/>
      <c r="D309" s="69"/>
      <c r="E309" s="72"/>
      <c r="F309" s="72"/>
      <c r="G309" s="72"/>
      <c r="H309" s="72"/>
      <c r="I309" s="72"/>
      <c r="J309" s="66"/>
      <c r="K309" s="66"/>
      <c r="L309" s="66"/>
      <c r="M309" s="66"/>
      <c r="N309" s="66"/>
      <c r="O309" s="66"/>
      <c r="P309" s="50"/>
      <c r="Q309" s="34"/>
      <c r="R309" s="50"/>
      <c r="S309" s="50"/>
      <c r="T309" s="50"/>
      <c r="U309" s="50"/>
      <c r="V309" s="73"/>
      <c r="W309" s="73"/>
      <c r="X309" s="54"/>
      <c r="Y309" s="54"/>
      <c r="Z309" s="68"/>
      <c r="AA309" s="50"/>
      <c r="AB309" s="52"/>
    </row>
    <row r="310" spans="1:28" s="31" customFormat="1" x14ac:dyDescent="0.25">
      <c r="A310" s="50"/>
      <c r="B310" s="52"/>
      <c r="C310" s="54"/>
      <c r="D310" s="55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34"/>
      <c r="Q310" s="34"/>
      <c r="R310" s="34"/>
      <c r="S310" s="34"/>
      <c r="T310" s="34"/>
      <c r="U310" s="34"/>
      <c r="V310" s="65"/>
      <c r="W310" s="65"/>
      <c r="X310" s="54"/>
      <c r="Y310" s="54"/>
      <c r="Z310" s="54"/>
      <c r="AA310" s="50"/>
      <c r="AB310" s="52"/>
    </row>
    <row r="311" spans="1:28" s="31" customFormat="1" x14ac:dyDescent="0.25">
      <c r="A311" s="52"/>
      <c r="B311" s="52"/>
      <c r="C311" s="68"/>
      <c r="D311" s="69"/>
      <c r="E311" s="72"/>
      <c r="F311" s="72"/>
      <c r="G311" s="72"/>
      <c r="H311" s="72"/>
      <c r="I311" s="72"/>
      <c r="J311" s="66"/>
      <c r="K311" s="66"/>
      <c r="L311" s="66"/>
      <c r="M311" s="66"/>
      <c r="N311" s="66"/>
      <c r="O311" s="66"/>
      <c r="P311" s="50"/>
      <c r="Q311" s="34"/>
      <c r="R311" s="50"/>
      <c r="S311" s="50"/>
      <c r="T311" s="50"/>
      <c r="U311" s="50"/>
      <c r="V311" s="73"/>
      <c r="W311" s="73"/>
      <c r="X311" s="54"/>
      <c r="Y311" s="54"/>
      <c r="Z311" s="68"/>
      <c r="AA311" s="50"/>
      <c r="AB311" s="52"/>
    </row>
    <row r="312" spans="1:28" s="31" customFormat="1" x14ac:dyDescent="0.25">
      <c r="A312" s="52"/>
      <c r="B312" s="52"/>
      <c r="C312" s="54"/>
      <c r="D312" s="55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34"/>
      <c r="Q312" s="34"/>
      <c r="R312" s="34"/>
      <c r="S312" s="34"/>
      <c r="T312" s="34"/>
      <c r="U312" s="34"/>
      <c r="V312" s="65"/>
      <c r="W312" s="65"/>
      <c r="X312" s="54"/>
      <c r="Y312" s="54"/>
      <c r="Z312" s="54"/>
      <c r="AA312" s="50"/>
      <c r="AB312" s="52"/>
    </row>
    <row r="313" spans="1:28" s="31" customFormat="1" x14ac:dyDescent="0.25">
      <c r="A313" s="52"/>
      <c r="B313" s="52"/>
      <c r="C313" s="68"/>
      <c r="D313" s="69"/>
      <c r="E313" s="72"/>
      <c r="F313" s="72"/>
      <c r="G313" s="72"/>
      <c r="H313" s="72"/>
      <c r="I313" s="72"/>
      <c r="J313" s="66"/>
      <c r="K313" s="66"/>
      <c r="L313" s="66"/>
      <c r="M313" s="66"/>
      <c r="N313" s="66"/>
      <c r="O313" s="66"/>
      <c r="P313" s="50"/>
      <c r="Q313" s="34"/>
      <c r="R313" s="50"/>
      <c r="S313" s="50"/>
      <c r="T313" s="50"/>
      <c r="U313" s="50"/>
      <c r="V313" s="73"/>
      <c r="W313" s="73"/>
      <c r="X313" s="54"/>
      <c r="Y313" s="54"/>
      <c r="Z313" s="68"/>
      <c r="AA313" s="50"/>
      <c r="AB313" s="52"/>
    </row>
    <row r="314" spans="1:28" s="31" customFormat="1" x14ac:dyDescent="0.25">
      <c r="A314" s="50"/>
      <c r="B314" s="52"/>
      <c r="C314" s="54"/>
      <c r="D314" s="55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34"/>
      <c r="Q314" s="34"/>
      <c r="R314" s="34"/>
      <c r="S314" s="34"/>
      <c r="T314" s="34"/>
      <c r="U314" s="34"/>
      <c r="V314" s="65"/>
      <c r="W314" s="65"/>
      <c r="X314" s="54"/>
      <c r="Y314" s="54"/>
      <c r="Z314" s="54"/>
      <c r="AA314" s="50"/>
      <c r="AB314" s="52"/>
    </row>
    <row r="315" spans="1:28" s="31" customFormat="1" x14ac:dyDescent="0.25">
      <c r="A315" s="52"/>
      <c r="B315" s="52"/>
      <c r="C315" s="68"/>
      <c r="D315" s="69"/>
      <c r="E315" s="72"/>
      <c r="F315" s="72"/>
      <c r="G315" s="72"/>
      <c r="H315" s="72"/>
      <c r="I315" s="72"/>
      <c r="J315" s="66"/>
      <c r="K315" s="66"/>
      <c r="L315" s="66"/>
      <c r="M315" s="66"/>
      <c r="N315" s="66"/>
      <c r="O315" s="66"/>
      <c r="P315" s="50"/>
      <c r="Q315" s="34"/>
      <c r="R315" s="50"/>
      <c r="S315" s="50"/>
      <c r="T315" s="50"/>
      <c r="U315" s="50"/>
      <c r="V315" s="73"/>
      <c r="W315" s="73"/>
      <c r="X315" s="54"/>
      <c r="Y315" s="54"/>
      <c r="Z315" s="68"/>
      <c r="AA315" s="50"/>
      <c r="AB315" s="52"/>
    </row>
    <row r="316" spans="1:28" s="31" customFormat="1" x14ac:dyDescent="0.25">
      <c r="A316" s="52"/>
      <c r="B316" s="52"/>
      <c r="C316" s="54"/>
      <c r="D316" s="55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34"/>
      <c r="Q316" s="34"/>
      <c r="R316" s="34"/>
      <c r="S316" s="34"/>
      <c r="T316" s="34"/>
      <c r="U316" s="34"/>
      <c r="V316" s="65"/>
      <c r="W316" s="65"/>
      <c r="X316" s="54"/>
      <c r="Y316" s="54"/>
      <c r="Z316" s="54"/>
      <c r="AA316" s="50"/>
      <c r="AB316" s="52"/>
    </row>
    <row r="317" spans="1:28" s="31" customFormat="1" x14ac:dyDescent="0.25">
      <c r="A317" s="52"/>
      <c r="B317" s="52"/>
      <c r="C317" s="68"/>
      <c r="D317" s="69"/>
      <c r="E317" s="72"/>
      <c r="F317" s="72"/>
      <c r="G317" s="72"/>
      <c r="H317" s="72"/>
      <c r="I317" s="72"/>
      <c r="J317" s="66"/>
      <c r="K317" s="66"/>
      <c r="L317" s="66"/>
      <c r="M317" s="66"/>
      <c r="N317" s="66"/>
      <c r="O317" s="66"/>
      <c r="P317" s="50"/>
      <c r="Q317" s="34"/>
      <c r="R317" s="50"/>
      <c r="S317" s="50"/>
      <c r="T317" s="50"/>
      <c r="U317" s="50"/>
      <c r="V317" s="73"/>
      <c r="W317" s="73"/>
      <c r="X317" s="54"/>
      <c r="Y317" s="54"/>
      <c r="Z317" s="68"/>
      <c r="AA317" s="50"/>
      <c r="AB317" s="52"/>
    </row>
    <row r="318" spans="1:28" s="31" customFormat="1" x14ac:dyDescent="0.25">
      <c r="A318" s="52"/>
      <c r="B318" s="52"/>
      <c r="C318" s="68"/>
      <c r="D318" s="69"/>
      <c r="E318" s="72"/>
      <c r="F318" s="72"/>
      <c r="G318" s="72"/>
      <c r="H318" s="72"/>
      <c r="I318" s="72"/>
      <c r="J318" s="66"/>
      <c r="K318" s="66"/>
      <c r="L318" s="66"/>
      <c r="M318" s="66"/>
      <c r="N318" s="66"/>
      <c r="O318" s="66"/>
      <c r="P318" s="50"/>
      <c r="Q318" s="34"/>
      <c r="R318" s="34"/>
      <c r="S318" s="34"/>
      <c r="T318" s="34"/>
      <c r="U318" s="34"/>
      <c r="V318" s="65"/>
      <c r="W318" s="65"/>
      <c r="X318" s="54"/>
      <c r="Y318" s="54"/>
      <c r="Z318" s="68"/>
      <c r="AA318" s="50"/>
      <c r="AB318" s="52"/>
    </row>
    <row r="319" spans="1:28" s="31" customFormat="1" x14ac:dyDescent="0.25">
      <c r="A319" s="52"/>
      <c r="B319" s="52"/>
      <c r="C319" s="54"/>
      <c r="D319" s="55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34"/>
      <c r="Q319" s="34"/>
      <c r="R319" s="34"/>
      <c r="S319" s="34"/>
      <c r="T319" s="34"/>
      <c r="U319" s="34"/>
      <c r="V319" s="65"/>
      <c r="W319" s="65"/>
      <c r="X319" s="54"/>
      <c r="Y319" s="54"/>
      <c r="Z319" s="54"/>
      <c r="AA319" s="50"/>
      <c r="AB319" s="52"/>
    </row>
    <row r="320" spans="1:28" s="31" customFormat="1" x14ac:dyDescent="0.25">
      <c r="A320" s="52"/>
      <c r="B320" s="52"/>
      <c r="C320" s="68"/>
      <c r="D320" s="69"/>
      <c r="E320" s="72"/>
      <c r="F320" s="72"/>
      <c r="G320" s="72"/>
      <c r="H320" s="72"/>
      <c r="I320" s="72"/>
      <c r="J320" s="66"/>
      <c r="K320" s="66"/>
      <c r="L320" s="66"/>
      <c r="M320" s="66"/>
      <c r="N320" s="66"/>
      <c r="O320" s="66"/>
      <c r="P320" s="50"/>
      <c r="Q320" s="34"/>
      <c r="R320" s="34"/>
      <c r="S320" s="34"/>
      <c r="T320" s="34"/>
      <c r="U320" s="34"/>
      <c r="V320" s="65"/>
      <c r="W320" s="65"/>
      <c r="X320" s="54"/>
      <c r="Y320" s="54"/>
      <c r="Z320" s="68"/>
      <c r="AA320" s="50"/>
      <c r="AB320" s="52"/>
    </row>
    <row r="321" spans="1:28" s="31" customFormat="1" x14ac:dyDescent="0.25">
      <c r="A321" s="52"/>
      <c r="B321" s="52"/>
      <c r="C321" s="54"/>
      <c r="D321" s="55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34"/>
      <c r="Q321" s="34"/>
      <c r="R321" s="34"/>
      <c r="S321" s="34"/>
      <c r="T321" s="34"/>
      <c r="U321" s="34"/>
      <c r="V321" s="65"/>
      <c r="W321" s="65"/>
      <c r="X321" s="54"/>
      <c r="Y321" s="54"/>
      <c r="Z321" s="54"/>
      <c r="AA321" s="50"/>
      <c r="AB321" s="52"/>
    </row>
    <row r="322" spans="1:28" s="31" customFormat="1" x14ac:dyDescent="0.25">
      <c r="A322" s="52"/>
      <c r="B322" s="52"/>
      <c r="C322" s="68"/>
      <c r="D322" s="69"/>
      <c r="E322" s="72"/>
      <c r="F322" s="72"/>
      <c r="G322" s="72"/>
      <c r="H322" s="72"/>
      <c r="I322" s="72"/>
      <c r="J322" s="66"/>
      <c r="K322" s="66"/>
      <c r="L322" s="66"/>
      <c r="M322" s="66"/>
      <c r="N322" s="66"/>
      <c r="O322" s="66"/>
      <c r="P322" s="50"/>
      <c r="Q322" s="34"/>
      <c r="R322" s="34"/>
      <c r="S322" s="34"/>
      <c r="T322" s="34"/>
      <c r="U322" s="34"/>
      <c r="V322" s="65"/>
      <c r="W322" s="65"/>
      <c r="X322" s="54"/>
      <c r="Y322" s="54"/>
      <c r="Z322" s="68"/>
      <c r="AA322" s="50"/>
      <c r="AB322" s="52"/>
    </row>
    <row r="323" spans="1:28" s="31" customFormat="1" x14ac:dyDescent="0.25">
      <c r="A323" s="52"/>
      <c r="B323" s="52"/>
      <c r="C323" s="68"/>
      <c r="D323" s="69"/>
      <c r="E323" s="72"/>
      <c r="F323" s="72"/>
      <c r="G323" s="72"/>
      <c r="H323" s="72"/>
      <c r="I323" s="72"/>
      <c r="J323" s="66"/>
      <c r="K323" s="66"/>
      <c r="L323" s="66"/>
      <c r="M323" s="66"/>
      <c r="N323" s="66"/>
      <c r="O323" s="66"/>
      <c r="P323" s="50"/>
      <c r="Q323" s="34"/>
      <c r="R323" s="34"/>
      <c r="S323" s="34"/>
      <c r="T323" s="34"/>
      <c r="U323" s="34"/>
      <c r="V323" s="65"/>
      <c r="W323" s="65"/>
      <c r="X323" s="54"/>
      <c r="Y323" s="54"/>
      <c r="Z323" s="68"/>
      <c r="AA323" s="50"/>
      <c r="AB323" s="52"/>
    </row>
    <row r="324" spans="1:28" s="31" customFormat="1" x14ac:dyDescent="0.25">
      <c r="A324" s="52"/>
      <c r="B324" s="52"/>
      <c r="C324" s="54"/>
      <c r="D324" s="55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34"/>
      <c r="Q324" s="34"/>
      <c r="R324" s="34"/>
      <c r="S324" s="34"/>
      <c r="T324" s="34"/>
      <c r="U324" s="34"/>
      <c r="V324" s="65"/>
      <c r="W324" s="65"/>
      <c r="X324" s="54"/>
      <c r="Y324" s="54"/>
      <c r="Z324" s="54"/>
      <c r="AA324" s="50"/>
      <c r="AB324" s="52"/>
    </row>
    <row r="325" spans="1:28" s="31" customFormat="1" x14ac:dyDescent="0.25">
      <c r="A325" s="52"/>
      <c r="B325" s="52"/>
      <c r="C325" s="68"/>
      <c r="D325" s="69"/>
      <c r="E325" s="72"/>
      <c r="F325" s="72"/>
      <c r="G325" s="72"/>
      <c r="H325" s="72"/>
      <c r="I325" s="72"/>
      <c r="J325" s="66"/>
      <c r="K325" s="66"/>
      <c r="L325" s="66"/>
      <c r="M325" s="66"/>
      <c r="N325" s="66"/>
      <c r="O325" s="66"/>
      <c r="P325" s="50"/>
      <c r="Q325" s="34"/>
      <c r="R325" s="34"/>
      <c r="S325" s="34"/>
      <c r="T325" s="34"/>
      <c r="U325" s="34"/>
      <c r="V325" s="65"/>
      <c r="W325" s="65"/>
      <c r="X325" s="54"/>
      <c r="Y325" s="54"/>
      <c r="Z325" s="68"/>
      <c r="AA325" s="50"/>
      <c r="AB325" s="52"/>
    </row>
    <row r="326" spans="1:28" s="31" customFormat="1" x14ac:dyDescent="0.25">
      <c r="A326" s="52"/>
      <c r="B326" s="52"/>
      <c r="C326" s="54"/>
      <c r="D326" s="55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34"/>
      <c r="Q326" s="34"/>
      <c r="R326" s="34"/>
      <c r="S326" s="34"/>
      <c r="T326" s="34"/>
      <c r="U326" s="34"/>
      <c r="V326" s="65"/>
      <c r="W326" s="65"/>
      <c r="X326" s="54"/>
      <c r="Y326" s="54"/>
      <c r="Z326" s="54"/>
      <c r="AA326" s="50"/>
      <c r="AB326" s="52"/>
    </row>
    <row r="327" spans="1:28" s="31" customFormat="1" x14ac:dyDescent="0.25">
      <c r="A327" s="52"/>
      <c r="B327" s="52"/>
      <c r="C327" s="68"/>
      <c r="D327" s="69"/>
      <c r="E327" s="72"/>
      <c r="F327" s="72"/>
      <c r="G327" s="72"/>
      <c r="H327" s="72"/>
      <c r="I327" s="72"/>
      <c r="J327" s="66"/>
      <c r="K327" s="66"/>
      <c r="L327" s="66"/>
      <c r="M327" s="66"/>
      <c r="N327" s="66"/>
      <c r="O327" s="66"/>
      <c r="P327" s="50"/>
      <c r="Q327" s="34"/>
      <c r="R327" s="34"/>
      <c r="S327" s="34"/>
      <c r="T327" s="34"/>
      <c r="U327" s="34"/>
      <c r="V327" s="65"/>
      <c r="W327" s="65"/>
      <c r="X327" s="54"/>
      <c r="Y327" s="54"/>
      <c r="Z327" s="68"/>
      <c r="AA327" s="50"/>
      <c r="AB327" s="52"/>
    </row>
    <row r="328" spans="1:28" s="31" customFormat="1" x14ac:dyDescent="0.25">
      <c r="A328" s="52"/>
      <c r="B328" s="52"/>
      <c r="C328" s="54"/>
      <c r="D328" s="55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34"/>
      <c r="Q328" s="34"/>
      <c r="R328" s="34"/>
      <c r="S328" s="34"/>
      <c r="T328" s="34"/>
      <c r="U328" s="34"/>
      <c r="V328" s="65"/>
      <c r="W328" s="65"/>
      <c r="X328" s="54"/>
      <c r="Y328" s="54"/>
      <c r="Z328" s="54"/>
      <c r="AA328" s="50"/>
      <c r="AB328" s="52"/>
    </row>
    <row r="329" spans="1:28" s="31" customFormat="1" x14ac:dyDescent="0.25">
      <c r="A329" s="52"/>
      <c r="B329" s="52"/>
      <c r="C329" s="68"/>
      <c r="D329" s="69"/>
      <c r="E329" s="72"/>
      <c r="F329" s="72"/>
      <c r="G329" s="72"/>
      <c r="H329" s="72"/>
      <c r="I329" s="72"/>
      <c r="J329" s="66"/>
      <c r="K329" s="66"/>
      <c r="L329" s="66"/>
      <c r="M329" s="66"/>
      <c r="N329" s="66"/>
      <c r="O329" s="66"/>
      <c r="P329" s="50"/>
      <c r="Q329" s="34"/>
      <c r="R329" s="34"/>
      <c r="S329" s="34"/>
      <c r="T329" s="34"/>
      <c r="U329" s="34"/>
      <c r="V329" s="65"/>
      <c r="W329" s="65"/>
      <c r="X329" s="54"/>
      <c r="Y329" s="54"/>
      <c r="Z329" s="68"/>
      <c r="AA329" s="50"/>
      <c r="AB329" s="52"/>
    </row>
    <row r="330" spans="1:28" s="31" customFormat="1" x14ac:dyDescent="0.25">
      <c r="A330" s="52"/>
      <c r="B330" s="52"/>
      <c r="C330" s="54"/>
      <c r="D330" s="55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34"/>
      <c r="Q330" s="34"/>
      <c r="R330" s="34"/>
      <c r="S330" s="34"/>
      <c r="T330" s="34"/>
      <c r="U330" s="34"/>
      <c r="V330" s="65"/>
      <c r="W330" s="65"/>
      <c r="X330" s="54"/>
      <c r="Y330" s="54"/>
      <c r="Z330" s="54"/>
      <c r="AA330" s="50"/>
      <c r="AB330" s="52"/>
    </row>
    <row r="331" spans="1:28" s="31" customFormat="1" x14ac:dyDescent="0.25">
      <c r="A331" s="52"/>
      <c r="B331" s="52"/>
      <c r="C331" s="68"/>
      <c r="D331" s="69"/>
      <c r="E331" s="72"/>
      <c r="F331" s="72"/>
      <c r="G331" s="72"/>
      <c r="H331" s="72"/>
      <c r="I331" s="72"/>
      <c r="J331" s="66"/>
      <c r="K331" s="66"/>
      <c r="L331" s="66"/>
      <c r="M331" s="66"/>
      <c r="N331" s="66"/>
      <c r="O331" s="66"/>
      <c r="P331" s="50"/>
      <c r="Q331" s="34"/>
      <c r="R331" s="50"/>
      <c r="S331" s="50"/>
      <c r="T331" s="50"/>
      <c r="U331" s="50"/>
      <c r="V331" s="73"/>
      <c r="W331" s="73"/>
      <c r="X331" s="54"/>
      <c r="Y331" s="54"/>
      <c r="Z331" s="68"/>
      <c r="AA331" s="50"/>
      <c r="AB331" s="52"/>
    </row>
    <row r="332" spans="1:28" s="31" customFormat="1" x14ac:dyDescent="0.25">
      <c r="A332" s="50"/>
      <c r="B332" s="52"/>
      <c r="C332" s="54"/>
      <c r="D332" s="55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34"/>
      <c r="Q332" s="34"/>
      <c r="R332" s="34"/>
      <c r="S332" s="34"/>
      <c r="T332" s="34"/>
      <c r="U332" s="34"/>
      <c r="V332" s="65"/>
      <c r="W332" s="65"/>
      <c r="X332" s="54"/>
      <c r="Y332" s="54"/>
      <c r="Z332" s="54"/>
      <c r="AA332" s="50"/>
      <c r="AB332" s="52"/>
    </row>
    <row r="333" spans="1:28" s="31" customFormat="1" x14ac:dyDescent="0.25">
      <c r="A333" s="52"/>
      <c r="B333" s="52"/>
      <c r="C333" s="68"/>
      <c r="D333" s="69"/>
      <c r="E333" s="72"/>
      <c r="F333" s="72"/>
      <c r="G333" s="72"/>
      <c r="H333" s="72"/>
      <c r="I333" s="72"/>
      <c r="J333" s="66"/>
      <c r="K333" s="66"/>
      <c r="L333" s="66"/>
      <c r="M333" s="66"/>
      <c r="N333" s="66"/>
      <c r="O333" s="66"/>
      <c r="P333" s="50"/>
      <c r="Q333" s="34"/>
      <c r="R333" s="50"/>
      <c r="S333" s="50"/>
      <c r="T333" s="50"/>
      <c r="U333" s="50"/>
      <c r="V333" s="73"/>
      <c r="W333" s="73"/>
      <c r="X333" s="54"/>
      <c r="Y333" s="54"/>
      <c r="Z333" s="68"/>
      <c r="AA333" s="50"/>
      <c r="AB333" s="52"/>
    </row>
    <row r="334" spans="1:28" s="31" customFormat="1" x14ac:dyDescent="0.25">
      <c r="A334" s="52"/>
      <c r="B334" s="52"/>
      <c r="C334" s="54"/>
      <c r="D334" s="55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34"/>
      <c r="Q334" s="34"/>
      <c r="R334" s="34"/>
      <c r="S334" s="34"/>
      <c r="T334" s="34"/>
      <c r="U334" s="34"/>
      <c r="V334" s="65"/>
      <c r="W334" s="65"/>
      <c r="X334" s="54"/>
      <c r="Y334" s="54"/>
      <c r="Z334" s="54"/>
      <c r="AA334" s="50"/>
      <c r="AB334" s="52"/>
    </row>
    <row r="335" spans="1:28" s="31" customFormat="1" x14ac:dyDescent="0.25">
      <c r="A335" s="52"/>
      <c r="B335" s="52"/>
      <c r="C335" s="68"/>
      <c r="D335" s="69"/>
      <c r="E335" s="72"/>
      <c r="F335" s="72"/>
      <c r="G335" s="72"/>
      <c r="H335" s="72"/>
      <c r="I335" s="72"/>
      <c r="J335" s="66"/>
      <c r="K335" s="66"/>
      <c r="L335" s="66"/>
      <c r="M335" s="66"/>
      <c r="N335" s="66"/>
      <c r="O335" s="66"/>
      <c r="P335" s="50"/>
      <c r="Q335" s="34"/>
      <c r="R335" s="50"/>
      <c r="S335" s="50"/>
      <c r="T335" s="50"/>
      <c r="U335" s="50"/>
      <c r="V335" s="73"/>
      <c r="W335" s="73"/>
      <c r="X335" s="54"/>
      <c r="Y335" s="54"/>
      <c r="Z335" s="68"/>
      <c r="AA335" s="50"/>
      <c r="AB335" s="52"/>
    </row>
    <row r="336" spans="1:28" s="31" customFormat="1" x14ac:dyDescent="0.25">
      <c r="A336" s="50"/>
      <c r="B336" s="52"/>
      <c r="C336" s="54"/>
      <c r="D336" s="55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34"/>
      <c r="Q336" s="34"/>
      <c r="R336" s="34"/>
      <c r="S336" s="34"/>
      <c r="T336" s="34"/>
      <c r="U336" s="34"/>
      <c r="V336" s="65"/>
      <c r="W336" s="65"/>
      <c r="X336" s="54"/>
      <c r="Y336" s="54"/>
      <c r="Z336" s="54"/>
      <c r="AA336" s="50"/>
      <c r="AB336" s="52"/>
    </row>
    <row r="337" spans="1:28" s="31" customFormat="1" x14ac:dyDescent="0.25">
      <c r="A337" s="52"/>
      <c r="B337" s="52"/>
      <c r="C337" s="68"/>
      <c r="D337" s="69"/>
      <c r="E337" s="72"/>
      <c r="F337" s="72"/>
      <c r="G337" s="72"/>
      <c r="H337" s="72"/>
      <c r="I337" s="72"/>
      <c r="J337" s="66"/>
      <c r="K337" s="66"/>
      <c r="L337" s="66"/>
      <c r="M337" s="66"/>
      <c r="N337" s="66"/>
      <c r="O337" s="66"/>
      <c r="P337" s="50"/>
      <c r="Q337" s="34"/>
      <c r="R337" s="50"/>
      <c r="S337" s="50"/>
      <c r="T337" s="50"/>
      <c r="U337" s="50"/>
      <c r="V337" s="73"/>
      <c r="W337" s="73"/>
      <c r="X337" s="54"/>
      <c r="Y337" s="54"/>
      <c r="Z337" s="68"/>
      <c r="AA337" s="50"/>
      <c r="AB337" s="52"/>
    </row>
    <row r="338" spans="1:28" x14ac:dyDescent="0.25">
      <c r="A338" s="52"/>
      <c r="B338" s="52"/>
      <c r="C338" s="54"/>
      <c r="D338" s="55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34"/>
      <c r="Q338" s="34"/>
      <c r="R338" s="34"/>
      <c r="S338" s="34"/>
      <c r="T338" s="21"/>
      <c r="U338" s="34"/>
      <c r="V338" s="23"/>
      <c r="W338" s="23"/>
      <c r="X338" s="12"/>
      <c r="Y338" s="12"/>
      <c r="Z338" s="54"/>
      <c r="AA338" s="19"/>
      <c r="AB338" s="22"/>
    </row>
    <row r="339" spans="1:28" x14ac:dyDescent="0.25">
      <c r="A339" s="52"/>
      <c r="B339" s="52"/>
      <c r="C339" s="54"/>
      <c r="D339" s="55"/>
      <c r="E339" s="56"/>
      <c r="F339" s="56"/>
      <c r="G339" s="56"/>
      <c r="H339" s="56"/>
      <c r="I339" s="56"/>
      <c r="J339" s="66"/>
      <c r="K339" s="66"/>
      <c r="L339" s="66"/>
      <c r="M339" s="66"/>
      <c r="N339" s="66"/>
      <c r="O339" s="66"/>
      <c r="P339" s="34"/>
      <c r="Q339" s="34"/>
      <c r="R339" s="21"/>
      <c r="S339" s="21"/>
      <c r="T339" s="21"/>
      <c r="U339" s="21"/>
      <c r="V339" s="23"/>
      <c r="W339" s="23"/>
      <c r="X339" s="21"/>
      <c r="Y339" s="21"/>
      <c r="Z339" s="54"/>
      <c r="AA339" s="21"/>
      <c r="AB339" s="22"/>
    </row>
    <row r="340" spans="1:28" x14ac:dyDescent="0.25">
      <c r="A340" s="52"/>
      <c r="B340" s="52"/>
      <c r="C340" s="54"/>
      <c r="D340" s="55"/>
      <c r="E340" s="56"/>
      <c r="F340" s="56"/>
      <c r="G340" s="56"/>
      <c r="H340" s="56"/>
      <c r="I340" s="56"/>
      <c r="J340" s="66"/>
      <c r="K340" s="66"/>
      <c r="L340" s="66"/>
      <c r="M340" s="66"/>
      <c r="N340" s="66"/>
      <c r="O340" s="66"/>
      <c r="P340" s="34"/>
      <c r="Q340" s="34"/>
      <c r="R340" s="21"/>
      <c r="S340" s="21"/>
      <c r="T340" s="21"/>
      <c r="U340" s="21"/>
      <c r="V340" s="23"/>
      <c r="W340" s="23"/>
      <c r="X340" s="21"/>
      <c r="Y340" s="21"/>
      <c r="Z340" s="54"/>
      <c r="AA340" s="21"/>
      <c r="AB340" s="22"/>
    </row>
    <row r="341" spans="1:28" x14ac:dyDescent="0.25">
      <c r="A341" s="22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21"/>
      <c r="Q341" s="21"/>
      <c r="R341" s="21"/>
      <c r="S341" s="21"/>
      <c r="T341" s="21"/>
      <c r="U341" s="21"/>
      <c r="V341" s="23"/>
      <c r="W341" s="23"/>
      <c r="X341" s="21"/>
      <c r="Y341" s="21"/>
      <c r="Z341" s="12"/>
      <c r="AA341" s="21"/>
    </row>
    <row r="342" spans="1:28" x14ac:dyDescent="0.25">
      <c r="A342" s="22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21"/>
      <c r="Q342" s="21"/>
      <c r="R342" s="21"/>
      <c r="S342" s="21"/>
      <c r="T342" s="21"/>
      <c r="U342" s="21"/>
      <c r="V342" s="23"/>
      <c r="W342" s="23"/>
      <c r="X342" s="21"/>
      <c r="Y342" s="21"/>
      <c r="Z342" s="12"/>
      <c r="AA342" s="21"/>
    </row>
    <row r="343" spans="1:28" x14ac:dyDescent="0.25"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21"/>
      <c r="Q343" s="21"/>
      <c r="R343" s="21"/>
      <c r="S343" s="21"/>
      <c r="T343" s="21"/>
      <c r="U343" s="21"/>
      <c r="V343" s="23"/>
      <c r="W343" s="23"/>
      <c r="X343" s="21"/>
      <c r="Y343" s="21"/>
      <c r="Z343" s="12"/>
      <c r="AA343" s="21"/>
    </row>
    <row r="344" spans="1:28" x14ac:dyDescent="0.25"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21"/>
      <c r="Q344" s="21"/>
      <c r="R344" s="21"/>
      <c r="S344" s="21"/>
      <c r="T344" s="21"/>
      <c r="U344" s="21"/>
      <c r="V344" s="23"/>
      <c r="W344" s="23"/>
      <c r="X344" s="21"/>
      <c r="Y344" s="21"/>
      <c r="Z344" s="12"/>
      <c r="AA344" s="21"/>
    </row>
    <row r="345" spans="1:28" x14ac:dyDescent="0.25"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21"/>
      <c r="Q345" s="21"/>
      <c r="R345" s="21"/>
      <c r="S345" s="21"/>
      <c r="T345" s="21"/>
      <c r="U345" s="21"/>
      <c r="V345" s="23"/>
      <c r="W345" s="23"/>
      <c r="X345" s="21"/>
      <c r="Y345" s="21"/>
      <c r="Z345" s="12"/>
      <c r="AA345" s="21"/>
    </row>
    <row r="346" spans="1:28" x14ac:dyDescent="0.25"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21"/>
      <c r="Q346" s="21"/>
      <c r="R346" s="21"/>
      <c r="S346" s="21"/>
      <c r="T346" s="21"/>
      <c r="U346" s="21"/>
      <c r="V346" s="23"/>
      <c r="W346" s="23"/>
      <c r="X346" s="21"/>
      <c r="Y346" s="21"/>
      <c r="Z346" s="12"/>
      <c r="AA346" s="21"/>
    </row>
    <row r="347" spans="1:28" x14ac:dyDescent="0.25"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21"/>
      <c r="Q347" s="21"/>
      <c r="R347" s="21"/>
      <c r="S347" s="21"/>
      <c r="T347" s="21"/>
      <c r="U347" s="21"/>
      <c r="V347" s="23"/>
      <c r="W347" s="23"/>
      <c r="X347" s="21"/>
      <c r="Y347" s="21"/>
      <c r="Z347" s="12"/>
      <c r="AA347" s="21"/>
    </row>
    <row r="348" spans="1:28" x14ac:dyDescent="0.25"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21"/>
      <c r="Q348" s="21"/>
      <c r="R348" s="21"/>
      <c r="S348" s="21"/>
      <c r="T348" s="21"/>
      <c r="U348" s="21"/>
      <c r="V348" s="23"/>
      <c r="W348" s="23"/>
      <c r="X348" s="21"/>
      <c r="Y348" s="21"/>
      <c r="Z348" s="12"/>
      <c r="AA348" s="21"/>
    </row>
    <row r="349" spans="1:28" x14ac:dyDescent="0.25"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21"/>
      <c r="Q349" s="21"/>
      <c r="R349" s="21"/>
      <c r="S349" s="21"/>
      <c r="T349" s="21"/>
      <c r="U349" s="21"/>
      <c r="V349" s="23"/>
      <c r="W349" s="23"/>
      <c r="X349" s="21"/>
      <c r="Y349" s="21"/>
      <c r="Z349" s="12"/>
      <c r="AA349" s="21"/>
    </row>
    <row r="350" spans="1:28" x14ac:dyDescent="0.25"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21"/>
      <c r="Q350" s="21"/>
      <c r="R350" s="21"/>
      <c r="S350" s="21"/>
      <c r="T350" s="21"/>
      <c r="U350" s="21"/>
      <c r="V350" s="23"/>
      <c r="W350" s="23"/>
      <c r="X350" s="21"/>
      <c r="Y350" s="21"/>
      <c r="Z350" s="12"/>
      <c r="AA350" s="21"/>
    </row>
    <row r="351" spans="1:28" x14ac:dyDescent="0.25"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21"/>
      <c r="Q351" s="21"/>
      <c r="R351" s="21"/>
      <c r="S351" s="21"/>
      <c r="T351" s="21"/>
      <c r="U351" s="21"/>
      <c r="V351" s="23"/>
      <c r="W351" s="23"/>
      <c r="X351" s="21"/>
      <c r="Y351" s="21"/>
      <c r="Z351" s="12"/>
      <c r="AA351" s="21"/>
    </row>
    <row r="352" spans="1:28" x14ac:dyDescent="0.25"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21"/>
      <c r="Q352" s="21"/>
      <c r="R352" s="21"/>
      <c r="S352" s="21"/>
      <c r="T352" s="21"/>
      <c r="U352" s="21"/>
      <c r="V352" s="23"/>
      <c r="W352" s="23"/>
      <c r="X352" s="21"/>
      <c r="Y352" s="21"/>
      <c r="Z352" s="12"/>
      <c r="AA352" s="21"/>
    </row>
    <row r="353" spans="5:27" x14ac:dyDescent="0.25"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21"/>
      <c r="Q353" s="21"/>
      <c r="R353" s="21"/>
      <c r="S353" s="21"/>
      <c r="T353" s="21"/>
      <c r="U353" s="21"/>
      <c r="V353" s="23"/>
      <c r="W353" s="23"/>
      <c r="X353" s="21"/>
      <c r="Y353" s="21"/>
      <c r="Z353" s="12"/>
      <c r="AA353" s="21"/>
    </row>
    <row r="354" spans="5:27" x14ac:dyDescent="0.25"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21"/>
      <c r="Q354" s="21"/>
      <c r="R354" s="21"/>
      <c r="S354" s="21"/>
      <c r="T354" s="21"/>
      <c r="U354" s="21"/>
      <c r="V354" s="23"/>
      <c r="W354" s="23"/>
      <c r="X354" s="21"/>
      <c r="Y354" s="21"/>
      <c r="Z354" s="12"/>
      <c r="AA354" s="21"/>
    </row>
    <row r="355" spans="5:27" x14ac:dyDescent="0.25"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21"/>
      <c r="Q355" s="21"/>
      <c r="R355" s="21"/>
      <c r="S355" s="21"/>
      <c r="T355" s="21"/>
      <c r="U355" s="21"/>
      <c r="V355" s="23"/>
      <c r="W355" s="23"/>
      <c r="X355" s="21"/>
      <c r="Y355" s="21"/>
      <c r="Z355" s="12"/>
      <c r="AA355" s="21"/>
    </row>
    <row r="356" spans="5:27" x14ac:dyDescent="0.25"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21"/>
      <c r="Q356" s="21"/>
      <c r="R356" s="21"/>
      <c r="S356" s="21"/>
      <c r="T356" s="21"/>
      <c r="U356" s="21"/>
      <c r="V356" s="23"/>
      <c r="W356" s="23"/>
      <c r="X356" s="21"/>
      <c r="Y356" s="21"/>
      <c r="Z356" s="12"/>
      <c r="AA356" s="21"/>
    </row>
    <row r="357" spans="5:27" x14ac:dyDescent="0.25"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21"/>
      <c r="Q357" s="21"/>
      <c r="R357" s="21"/>
      <c r="S357" s="21"/>
      <c r="T357" s="21"/>
      <c r="U357" s="21"/>
      <c r="V357" s="23"/>
      <c r="W357" s="23"/>
      <c r="X357" s="21"/>
      <c r="Y357" s="21"/>
      <c r="Z357" s="12"/>
      <c r="AA357" s="21"/>
    </row>
    <row r="358" spans="5:27" x14ac:dyDescent="0.25"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21"/>
      <c r="Q358" s="21"/>
      <c r="R358" s="21"/>
      <c r="S358" s="21"/>
      <c r="T358" s="21"/>
      <c r="U358" s="21"/>
      <c r="V358" s="23"/>
      <c r="W358" s="23"/>
      <c r="X358" s="21"/>
      <c r="Y358" s="21"/>
      <c r="Z358" s="12"/>
      <c r="AA358" s="21"/>
    </row>
    <row r="359" spans="5:27" x14ac:dyDescent="0.25"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21"/>
      <c r="Q359" s="21"/>
      <c r="R359" s="21"/>
      <c r="S359" s="21"/>
      <c r="T359" s="21"/>
      <c r="U359" s="21"/>
      <c r="V359" s="23"/>
      <c r="W359" s="23"/>
      <c r="X359" s="21"/>
      <c r="Y359" s="21"/>
      <c r="Z359" s="12"/>
      <c r="AA359" s="21"/>
    </row>
    <row r="360" spans="5:27" x14ac:dyDescent="0.25"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21"/>
      <c r="Q360" s="21"/>
      <c r="R360" s="21"/>
      <c r="S360" s="21"/>
      <c r="T360" s="21"/>
      <c r="U360" s="21"/>
      <c r="V360" s="23"/>
      <c r="W360" s="23"/>
      <c r="X360" s="21"/>
      <c r="Y360" s="21"/>
      <c r="Z360" s="12"/>
      <c r="AA360" s="21"/>
    </row>
    <row r="361" spans="5:27" x14ac:dyDescent="0.25"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21"/>
      <c r="Q361" s="21"/>
      <c r="R361" s="21"/>
      <c r="S361" s="21"/>
      <c r="T361" s="21"/>
      <c r="U361" s="21"/>
      <c r="V361" s="23"/>
      <c r="W361" s="23"/>
      <c r="X361" s="21"/>
      <c r="Y361" s="21"/>
      <c r="Z361" s="12"/>
      <c r="AA361" s="21"/>
    </row>
    <row r="362" spans="5:27" x14ac:dyDescent="0.25"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21"/>
      <c r="Q362" s="21"/>
      <c r="R362" s="21"/>
      <c r="S362" s="21"/>
      <c r="T362" s="21"/>
      <c r="U362" s="21"/>
      <c r="V362" s="23"/>
      <c r="W362" s="23"/>
      <c r="X362" s="21"/>
      <c r="Y362" s="21"/>
      <c r="Z362" s="12"/>
      <c r="AA362" s="21"/>
    </row>
    <row r="363" spans="5:27" x14ac:dyDescent="0.25"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21"/>
      <c r="Q363" s="21"/>
      <c r="R363" s="21"/>
      <c r="S363" s="21"/>
      <c r="T363" s="21"/>
      <c r="U363" s="21"/>
      <c r="V363" s="23"/>
      <c r="W363" s="23"/>
      <c r="X363" s="21"/>
      <c r="Y363" s="21"/>
      <c r="Z363" s="12"/>
      <c r="AA363" s="21"/>
    </row>
    <row r="364" spans="5:27" x14ac:dyDescent="0.25"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21"/>
      <c r="Q364" s="21"/>
      <c r="R364" s="21"/>
      <c r="S364" s="21"/>
      <c r="T364" s="21"/>
      <c r="U364" s="21"/>
      <c r="V364" s="23"/>
      <c r="W364" s="23"/>
      <c r="X364" s="21"/>
      <c r="Y364" s="21"/>
      <c r="Z364" s="12"/>
      <c r="AA364" s="21"/>
    </row>
    <row r="365" spans="5:27" x14ac:dyDescent="0.25"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21"/>
      <c r="Q365" s="21"/>
      <c r="R365" s="21"/>
      <c r="S365" s="21"/>
      <c r="T365" s="21"/>
      <c r="U365" s="21"/>
      <c r="V365" s="23"/>
      <c r="W365" s="23"/>
      <c r="X365" s="21"/>
      <c r="Y365" s="21"/>
      <c r="Z365" s="12"/>
      <c r="AA365" s="21"/>
    </row>
    <row r="366" spans="5:27" x14ac:dyDescent="0.25"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21"/>
      <c r="Q366" s="21"/>
      <c r="R366" s="21"/>
      <c r="S366" s="21"/>
      <c r="T366" s="21"/>
      <c r="U366" s="21"/>
      <c r="V366" s="23"/>
      <c r="W366" s="23"/>
      <c r="X366" s="21"/>
      <c r="Y366" s="21"/>
      <c r="Z366" s="12"/>
      <c r="AA366" s="21"/>
    </row>
    <row r="367" spans="5:27" x14ac:dyDescent="0.25"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21"/>
      <c r="Q367" s="21"/>
      <c r="R367" s="21"/>
      <c r="S367" s="21"/>
      <c r="T367" s="21"/>
      <c r="U367" s="21"/>
      <c r="V367" s="23"/>
      <c r="W367" s="23"/>
      <c r="X367" s="21"/>
      <c r="Y367" s="21"/>
      <c r="Z367" s="12"/>
      <c r="AA367" s="21"/>
    </row>
    <row r="368" spans="5:27" x14ac:dyDescent="0.25"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21"/>
      <c r="Q368" s="21"/>
      <c r="R368" s="21"/>
      <c r="S368" s="21"/>
      <c r="T368" s="21"/>
      <c r="U368" s="21"/>
      <c r="V368" s="23"/>
      <c r="W368" s="23"/>
      <c r="X368" s="21"/>
      <c r="Y368" s="21"/>
      <c r="Z368" s="12"/>
      <c r="AA368" s="21"/>
    </row>
    <row r="369" spans="5:27" x14ac:dyDescent="0.25"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21"/>
      <c r="Q369" s="21"/>
      <c r="R369" s="21"/>
      <c r="S369" s="21"/>
      <c r="T369" s="21"/>
      <c r="U369" s="21"/>
      <c r="V369" s="23"/>
      <c r="W369" s="23"/>
      <c r="X369" s="21"/>
      <c r="Y369" s="21"/>
      <c r="Z369" s="12"/>
      <c r="AA369" s="21"/>
    </row>
    <row r="370" spans="5:27" x14ac:dyDescent="0.25"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21"/>
      <c r="Q370" s="21"/>
      <c r="R370" s="21"/>
      <c r="S370" s="21"/>
      <c r="T370" s="21"/>
      <c r="U370" s="21"/>
      <c r="V370" s="23"/>
      <c r="W370" s="23"/>
      <c r="X370" s="21"/>
      <c r="Y370" s="21"/>
      <c r="Z370" s="12"/>
      <c r="AA370" s="21"/>
    </row>
    <row r="371" spans="5:27" x14ac:dyDescent="0.25"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21"/>
      <c r="Q371" s="21"/>
      <c r="R371" s="21"/>
      <c r="S371" s="21"/>
      <c r="T371" s="21"/>
      <c r="U371" s="21"/>
      <c r="V371" s="23"/>
      <c r="W371" s="23"/>
      <c r="X371" s="21"/>
      <c r="Y371" s="21"/>
      <c r="Z371" s="12"/>
      <c r="AA371" s="21"/>
    </row>
    <row r="372" spans="5:27" x14ac:dyDescent="0.25"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21"/>
      <c r="Q372" s="21"/>
      <c r="R372" s="21"/>
      <c r="S372" s="21"/>
      <c r="T372" s="21"/>
      <c r="U372" s="21"/>
      <c r="V372" s="23"/>
      <c r="W372" s="23"/>
      <c r="X372" s="21"/>
      <c r="Y372" s="21"/>
      <c r="Z372" s="12"/>
      <c r="AA372" s="21"/>
    </row>
    <row r="373" spans="5:27" x14ac:dyDescent="0.25"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21"/>
      <c r="Q373" s="21"/>
      <c r="R373" s="21"/>
      <c r="S373" s="21"/>
      <c r="T373" s="21"/>
      <c r="U373" s="21"/>
      <c r="V373" s="23"/>
      <c r="W373" s="23"/>
      <c r="X373" s="21"/>
      <c r="Y373" s="21"/>
      <c r="Z373" s="12"/>
      <c r="AA373" s="21"/>
    </row>
    <row r="374" spans="5:27" x14ac:dyDescent="0.25"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21"/>
      <c r="Q374" s="21"/>
      <c r="R374" s="21"/>
      <c r="S374" s="21"/>
      <c r="T374" s="21"/>
      <c r="U374" s="21"/>
      <c r="V374" s="23"/>
      <c r="W374" s="23"/>
      <c r="X374" s="21"/>
      <c r="Y374" s="21"/>
      <c r="Z374" s="12"/>
      <c r="AA374" s="21"/>
    </row>
    <row r="375" spans="5:27" x14ac:dyDescent="0.25"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21"/>
      <c r="Q375" s="21"/>
      <c r="R375" s="21"/>
      <c r="S375" s="21"/>
      <c r="T375" s="21"/>
      <c r="U375" s="21"/>
      <c r="V375" s="23"/>
      <c r="W375" s="23"/>
      <c r="X375" s="21"/>
      <c r="Y375" s="21"/>
      <c r="Z375" s="12"/>
      <c r="AA375" s="21"/>
    </row>
    <row r="376" spans="5:27" x14ac:dyDescent="0.25"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21"/>
      <c r="Q376" s="21"/>
      <c r="R376" s="21"/>
      <c r="S376" s="21"/>
      <c r="T376" s="21"/>
      <c r="U376" s="21"/>
      <c r="V376" s="23"/>
      <c r="W376" s="23"/>
      <c r="X376" s="21"/>
      <c r="Y376" s="21"/>
      <c r="Z376" s="12"/>
      <c r="AA376" s="21"/>
    </row>
    <row r="377" spans="5:27" x14ac:dyDescent="0.25"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21"/>
      <c r="Q377" s="21"/>
      <c r="R377" s="21"/>
      <c r="S377" s="21"/>
      <c r="T377" s="21"/>
      <c r="U377" s="21"/>
      <c r="V377" s="23"/>
      <c r="W377" s="23"/>
      <c r="X377" s="21"/>
      <c r="Y377" s="21"/>
      <c r="Z377" s="12"/>
      <c r="AA377" s="21"/>
    </row>
    <row r="378" spans="5:27" x14ac:dyDescent="0.25"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21"/>
      <c r="Q378" s="21"/>
      <c r="R378" s="21"/>
      <c r="S378" s="21"/>
      <c r="T378" s="21"/>
      <c r="U378" s="21"/>
      <c r="V378" s="23"/>
      <c r="W378" s="23"/>
      <c r="X378" s="21"/>
      <c r="Y378" s="21"/>
      <c r="Z378" s="12"/>
      <c r="AA378" s="21"/>
    </row>
    <row r="379" spans="5:27" x14ac:dyDescent="0.25"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21"/>
      <c r="Q379" s="21"/>
      <c r="R379" s="21"/>
      <c r="S379" s="21"/>
      <c r="T379" s="21"/>
      <c r="U379" s="21"/>
      <c r="V379" s="23"/>
      <c r="W379" s="23"/>
      <c r="X379" s="21"/>
      <c r="Y379" s="21"/>
      <c r="Z379" s="12"/>
      <c r="AA379" s="21"/>
    </row>
    <row r="380" spans="5:27" x14ac:dyDescent="0.25"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21"/>
      <c r="Q380" s="21"/>
      <c r="R380" s="21"/>
      <c r="S380" s="21"/>
      <c r="T380" s="21"/>
      <c r="U380" s="21"/>
      <c r="V380" s="23"/>
      <c r="W380" s="23"/>
      <c r="X380" s="21"/>
      <c r="Y380" s="21"/>
      <c r="Z380" s="12"/>
      <c r="AA380" s="21"/>
    </row>
    <row r="381" spans="5:27" x14ac:dyDescent="0.25"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21"/>
      <c r="Q381" s="21"/>
      <c r="R381" s="21"/>
      <c r="S381" s="21"/>
      <c r="T381" s="21"/>
      <c r="U381" s="21"/>
      <c r="V381" s="23"/>
      <c r="W381" s="23"/>
      <c r="X381" s="21"/>
      <c r="Y381" s="21"/>
      <c r="Z381" s="12"/>
      <c r="AA381" s="21"/>
    </row>
    <row r="382" spans="5:27" x14ac:dyDescent="0.25"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21"/>
      <c r="Q382" s="21"/>
      <c r="R382" s="21"/>
      <c r="S382" s="21"/>
      <c r="T382" s="21"/>
      <c r="U382" s="21"/>
      <c r="V382" s="23"/>
      <c r="W382" s="23"/>
      <c r="X382" s="21"/>
      <c r="Y382" s="21"/>
      <c r="Z382" s="12"/>
      <c r="AA382" s="21"/>
    </row>
    <row r="383" spans="5:27" x14ac:dyDescent="0.25"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21"/>
      <c r="Q383" s="21"/>
      <c r="R383" s="21"/>
      <c r="S383" s="21"/>
      <c r="T383" s="21"/>
      <c r="U383" s="21"/>
      <c r="V383" s="23"/>
      <c r="W383" s="23"/>
      <c r="X383" s="21"/>
      <c r="Y383" s="21"/>
      <c r="Z383" s="12"/>
      <c r="AA383" s="21"/>
    </row>
    <row r="384" spans="5:27" x14ac:dyDescent="0.25"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21"/>
      <c r="Q384" s="21"/>
      <c r="R384" s="21"/>
      <c r="S384" s="21"/>
      <c r="T384" s="21"/>
      <c r="U384" s="21"/>
      <c r="V384" s="23"/>
      <c r="W384" s="23"/>
      <c r="X384" s="21"/>
      <c r="Y384" s="21"/>
      <c r="Z384" s="12"/>
      <c r="AA384" s="21"/>
    </row>
    <row r="385" spans="5:27" x14ac:dyDescent="0.25"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21"/>
      <c r="Q385" s="21"/>
      <c r="R385" s="21"/>
      <c r="S385" s="21"/>
      <c r="T385" s="21"/>
      <c r="U385" s="21"/>
      <c r="V385" s="23"/>
      <c r="W385" s="23"/>
      <c r="X385" s="21"/>
      <c r="Y385" s="21"/>
      <c r="Z385" s="12"/>
      <c r="AA385" s="21"/>
    </row>
    <row r="386" spans="5:27" x14ac:dyDescent="0.25"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21"/>
      <c r="Q386" s="21"/>
      <c r="R386" s="21"/>
      <c r="S386" s="21"/>
      <c r="T386" s="21"/>
      <c r="U386" s="21"/>
      <c r="V386" s="23"/>
      <c r="W386" s="23"/>
      <c r="X386" s="21"/>
      <c r="Y386" s="21"/>
      <c r="Z386" s="12"/>
      <c r="AA386" s="21"/>
    </row>
    <row r="387" spans="5:27" x14ac:dyDescent="0.25"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21"/>
      <c r="Q387" s="21"/>
      <c r="R387" s="21"/>
      <c r="S387" s="21"/>
      <c r="T387" s="21"/>
      <c r="U387" s="21"/>
      <c r="V387" s="23"/>
      <c r="W387" s="23"/>
      <c r="X387" s="21"/>
      <c r="Y387" s="21"/>
      <c r="Z387" s="12"/>
      <c r="AA387" s="21"/>
    </row>
    <row r="388" spans="5:27" x14ac:dyDescent="0.25"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21"/>
      <c r="Q388" s="21"/>
      <c r="R388" s="21"/>
      <c r="S388" s="21"/>
      <c r="T388" s="21"/>
      <c r="U388" s="21"/>
      <c r="V388" s="23"/>
      <c r="W388" s="23"/>
      <c r="X388" s="21"/>
      <c r="Y388" s="21"/>
      <c r="Z388" s="12"/>
      <c r="AA388" s="21"/>
    </row>
    <row r="389" spans="5:27" x14ac:dyDescent="0.25"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21"/>
      <c r="Q389" s="21"/>
      <c r="R389" s="21"/>
      <c r="S389" s="21"/>
      <c r="T389" s="21"/>
      <c r="U389" s="21"/>
      <c r="V389" s="23"/>
      <c r="W389" s="23"/>
      <c r="X389" s="21"/>
      <c r="Y389" s="21"/>
      <c r="Z389" s="12"/>
      <c r="AA389" s="21"/>
    </row>
    <row r="390" spans="5:27" x14ac:dyDescent="0.25"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21"/>
      <c r="Q390" s="21"/>
      <c r="R390" s="21"/>
      <c r="S390" s="21"/>
      <c r="T390" s="21"/>
      <c r="U390" s="21"/>
      <c r="V390" s="23"/>
      <c r="W390" s="23"/>
      <c r="X390" s="21"/>
      <c r="Y390" s="21"/>
      <c r="Z390" s="12"/>
      <c r="AA390" s="21"/>
    </row>
    <row r="391" spans="5:27" x14ac:dyDescent="0.25"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21"/>
      <c r="Q391" s="21"/>
      <c r="R391" s="21"/>
      <c r="S391" s="21"/>
      <c r="T391" s="21"/>
      <c r="U391" s="21"/>
      <c r="V391" s="23"/>
      <c r="W391" s="23"/>
      <c r="X391" s="21"/>
      <c r="Y391" s="21"/>
      <c r="Z391" s="12"/>
      <c r="AA391" s="21"/>
    </row>
    <row r="392" spans="5:27" x14ac:dyDescent="0.25"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21"/>
      <c r="Q392" s="21"/>
      <c r="R392" s="21"/>
      <c r="S392" s="21"/>
      <c r="T392" s="21"/>
      <c r="U392" s="21"/>
      <c r="V392" s="23"/>
      <c r="W392" s="23"/>
      <c r="X392" s="21"/>
      <c r="Y392" s="21"/>
      <c r="Z392" s="12"/>
      <c r="AA392" s="21"/>
    </row>
    <row r="393" spans="5:27" x14ac:dyDescent="0.25"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21"/>
      <c r="Q393" s="21"/>
      <c r="R393" s="21"/>
      <c r="S393" s="21"/>
      <c r="T393" s="21"/>
      <c r="U393" s="21"/>
      <c r="V393" s="23"/>
      <c r="W393" s="23"/>
      <c r="X393" s="21"/>
      <c r="Y393" s="21"/>
      <c r="Z393" s="12"/>
      <c r="AA393" s="21"/>
    </row>
    <row r="394" spans="5:27" x14ac:dyDescent="0.25"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21"/>
      <c r="Q394" s="21"/>
      <c r="R394" s="21"/>
      <c r="S394" s="21"/>
      <c r="T394" s="21"/>
      <c r="U394" s="21"/>
      <c r="V394" s="23"/>
      <c r="W394" s="23"/>
      <c r="X394" s="21"/>
      <c r="Y394" s="21"/>
      <c r="Z394" s="12"/>
      <c r="AA394" s="21"/>
    </row>
    <row r="395" spans="5:27" x14ac:dyDescent="0.25"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21"/>
      <c r="Q395" s="21"/>
      <c r="R395" s="21"/>
      <c r="S395" s="21"/>
      <c r="T395" s="21"/>
      <c r="U395" s="21"/>
      <c r="V395" s="23"/>
      <c r="W395" s="23"/>
      <c r="X395" s="21"/>
      <c r="Y395" s="21"/>
      <c r="Z395" s="12"/>
      <c r="AA395" s="21"/>
    </row>
    <row r="396" spans="5:27" x14ac:dyDescent="0.25"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21"/>
      <c r="Q396" s="21"/>
      <c r="R396" s="21"/>
      <c r="S396" s="21"/>
      <c r="T396" s="21"/>
      <c r="U396" s="21"/>
      <c r="V396" s="23"/>
      <c r="W396" s="23"/>
      <c r="X396" s="21"/>
      <c r="Y396" s="21"/>
      <c r="Z396" s="12"/>
      <c r="AA396" s="21"/>
    </row>
    <row r="397" spans="5:27" x14ac:dyDescent="0.25"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21"/>
      <c r="Q397" s="21"/>
      <c r="R397" s="21"/>
      <c r="S397" s="21"/>
      <c r="T397" s="21"/>
      <c r="U397" s="21"/>
      <c r="V397" s="23"/>
      <c r="W397" s="23"/>
      <c r="X397" s="21"/>
      <c r="Y397" s="21"/>
      <c r="Z397" s="12"/>
      <c r="AA397" s="21"/>
    </row>
    <row r="398" spans="5:27" x14ac:dyDescent="0.25"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21"/>
      <c r="Q398" s="21"/>
      <c r="R398" s="21"/>
      <c r="S398" s="21"/>
      <c r="T398" s="21"/>
      <c r="U398" s="21"/>
      <c r="V398" s="23"/>
      <c r="W398" s="23"/>
      <c r="X398" s="21"/>
      <c r="Y398" s="21"/>
      <c r="Z398" s="12"/>
      <c r="AA398" s="21"/>
    </row>
    <row r="399" spans="5:27" x14ac:dyDescent="0.25"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21"/>
      <c r="Q399" s="21"/>
      <c r="R399" s="21"/>
      <c r="S399" s="21"/>
      <c r="T399" s="21"/>
      <c r="U399" s="21"/>
      <c r="V399" s="23"/>
      <c r="W399" s="23"/>
      <c r="X399" s="21"/>
      <c r="Y399" s="21"/>
      <c r="Z399" s="12"/>
      <c r="AA399" s="21"/>
    </row>
    <row r="400" spans="5:27" x14ac:dyDescent="0.25"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21"/>
      <c r="Q400" s="21"/>
      <c r="R400" s="21"/>
      <c r="S400" s="21"/>
      <c r="T400" s="21"/>
      <c r="U400" s="21"/>
      <c r="V400" s="23"/>
      <c r="W400" s="23"/>
      <c r="X400" s="21"/>
      <c r="Y400" s="21"/>
      <c r="Z400" s="12"/>
      <c r="AA400" s="21"/>
    </row>
    <row r="401" spans="5:27" x14ac:dyDescent="0.25"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21"/>
      <c r="Q401" s="21"/>
      <c r="R401" s="21"/>
      <c r="S401" s="21"/>
      <c r="T401" s="21"/>
      <c r="U401" s="21"/>
      <c r="V401" s="23"/>
      <c r="W401" s="23"/>
      <c r="X401" s="21"/>
      <c r="Y401" s="21"/>
      <c r="Z401" s="12"/>
      <c r="AA401" s="21"/>
    </row>
    <row r="402" spans="5:27" x14ac:dyDescent="0.25"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21"/>
      <c r="Q402" s="21"/>
      <c r="R402" s="21"/>
      <c r="S402" s="21"/>
      <c r="T402" s="21"/>
      <c r="U402" s="21"/>
      <c r="V402" s="23"/>
      <c r="W402" s="23"/>
      <c r="X402" s="21"/>
      <c r="Y402" s="21"/>
      <c r="Z402" s="12"/>
      <c r="AA402" s="21"/>
    </row>
    <row r="403" spans="5:27" x14ac:dyDescent="0.25"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21"/>
      <c r="Q403" s="21"/>
      <c r="R403" s="21"/>
      <c r="S403" s="21"/>
      <c r="T403" s="21"/>
      <c r="U403" s="21"/>
      <c r="V403" s="23"/>
      <c r="W403" s="23"/>
      <c r="X403" s="21"/>
      <c r="Y403" s="21"/>
      <c r="Z403" s="12"/>
      <c r="AA403" s="21"/>
    </row>
    <row r="404" spans="5:27" x14ac:dyDescent="0.25"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21"/>
      <c r="Q404" s="21"/>
      <c r="R404" s="21"/>
      <c r="S404" s="21"/>
      <c r="T404" s="21"/>
      <c r="U404" s="21"/>
      <c r="V404" s="23"/>
      <c r="W404" s="23"/>
      <c r="X404" s="21"/>
      <c r="Y404" s="21"/>
      <c r="Z404" s="12"/>
      <c r="AA404" s="21"/>
    </row>
    <row r="405" spans="5:27" x14ac:dyDescent="0.25"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21"/>
      <c r="Q405" s="21"/>
      <c r="R405" s="21"/>
      <c r="S405" s="21"/>
      <c r="T405" s="21"/>
      <c r="U405" s="21"/>
      <c r="V405" s="23"/>
      <c r="W405" s="23"/>
      <c r="X405" s="21"/>
      <c r="Y405" s="21"/>
      <c r="Z405" s="12"/>
      <c r="AA405" s="21"/>
    </row>
    <row r="406" spans="5:27" x14ac:dyDescent="0.25"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21"/>
      <c r="Q406" s="21"/>
      <c r="R406" s="21"/>
      <c r="S406" s="21"/>
      <c r="T406" s="21"/>
      <c r="U406" s="21"/>
      <c r="V406" s="23"/>
      <c r="W406" s="23"/>
      <c r="X406" s="21"/>
      <c r="Y406" s="21"/>
      <c r="Z406" s="12"/>
      <c r="AA406" s="21"/>
    </row>
    <row r="407" spans="5:27" x14ac:dyDescent="0.25"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21"/>
      <c r="Q407" s="21"/>
      <c r="R407" s="21"/>
      <c r="S407" s="21"/>
      <c r="T407" s="21"/>
      <c r="U407" s="21"/>
      <c r="V407" s="23"/>
      <c r="W407" s="23"/>
      <c r="X407" s="21"/>
      <c r="Y407" s="21"/>
      <c r="Z407" s="12"/>
      <c r="AA407" s="21"/>
    </row>
    <row r="408" spans="5:27" x14ac:dyDescent="0.25"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21"/>
      <c r="Q408" s="21"/>
      <c r="R408" s="21"/>
      <c r="S408" s="21"/>
      <c r="T408" s="21"/>
      <c r="U408" s="21"/>
      <c r="V408" s="23"/>
      <c r="W408" s="23"/>
      <c r="X408" s="21"/>
      <c r="Y408" s="21"/>
      <c r="Z408" s="12"/>
      <c r="AA408" s="21"/>
    </row>
    <row r="409" spans="5:27" x14ac:dyDescent="0.25"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21"/>
      <c r="Q409" s="21"/>
      <c r="R409" s="21"/>
      <c r="S409" s="21"/>
      <c r="T409" s="21"/>
      <c r="U409" s="21"/>
      <c r="V409" s="23"/>
      <c r="W409" s="23"/>
      <c r="X409" s="21"/>
      <c r="Y409" s="21"/>
      <c r="Z409" s="12"/>
      <c r="AA409" s="21"/>
    </row>
    <row r="410" spans="5:27" x14ac:dyDescent="0.25"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21"/>
      <c r="Q410" s="21"/>
      <c r="R410" s="21"/>
      <c r="S410" s="21"/>
      <c r="T410" s="21"/>
      <c r="U410" s="21"/>
      <c r="V410" s="23"/>
      <c r="W410" s="23"/>
      <c r="X410" s="21"/>
      <c r="Y410" s="21"/>
      <c r="Z410" s="12"/>
      <c r="AA410" s="21"/>
    </row>
    <row r="411" spans="5:27" x14ac:dyDescent="0.25"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21"/>
      <c r="Q411" s="21"/>
      <c r="R411" s="21"/>
      <c r="S411" s="21"/>
      <c r="T411" s="21"/>
      <c r="U411" s="21"/>
      <c r="V411" s="23"/>
      <c r="W411" s="23"/>
      <c r="X411" s="21"/>
      <c r="Y411" s="21"/>
      <c r="Z411" s="12"/>
      <c r="AA411" s="21"/>
    </row>
    <row r="412" spans="5:27" x14ac:dyDescent="0.25"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21"/>
      <c r="Q412" s="21"/>
      <c r="R412" s="21"/>
      <c r="S412" s="21"/>
      <c r="T412" s="21"/>
      <c r="U412" s="21"/>
      <c r="V412" s="23"/>
      <c r="W412" s="23"/>
      <c r="X412" s="21"/>
      <c r="Y412" s="21"/>
      <c r="Z412" s="12"/>
      <c r="AA412" s="21"/>
    </row>
    <row r="413" spans="5:27" x14ac:dyDescent="0.25"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21"/>
      <c r="Q413" s="21"/>
      <c r="R413" s="21"/>
      <c r="S413" s="21"/>
      <c r="T413" s="21"/>
      <c r="U413" s="21"/>
      <c r="V413" s="23"/>
      <c r="W413" s="23"/>
      <c r="X413" s="21"/>
      <c r="Y413" s="21"/>
      <c r="Z413" s="12"/>
      <c r="AA413" s="21"/>
    </row>
    <row r="414" spans="5:27" x14ac:dyDescent="0.25"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21"/>
      <c r="Q414" s="21"/>
      <c r="R414" s="21"/>
      <c r="S414" s="21"/>
      <c r="T414" s="21"/>
      <c r="U414" s="21"/>
      <c r="V414" s="23"/>
      <c r="W414" s="23"/>
      <c r="X414" s="21"/>
      <c r="Y414" s="21"/>
      <c r="Z414" s="12"/>
      <c r="AA414" s="21"/>
    </row>
    <row r="415" spans="5:27" x14ac:dyDescent="0.25"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21"/>
      <c r="Q415" s="21"/>
      <c r="R415" s="21"/>
      <c r="S415" s="21"/>
      <c r="T415" s="21"/>
      <c r="U415" s="21"/>
      <c r="V415" s="23"/>
      <c r="W415" s="23"/>
      <c r="X415" s="21"/>
      <c r="Y415" s="21"/>
      <c r="Z415" s="12"/>
      <c r="AA415" s="21"/>
    </row>
    <row r="416" spans="5:27" x14ac:dyDescent="0.25"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21"/>
      <c r="Q416" s="21"/>
      <c r="R416" s="21"/>
      <c r="S416" s="21"/>
      <c r="T416" s="21"/>
      <c r="U416" s="21"/>
      <c r="V416" s="23"/>
      <c r="W416" s="23"/>
      <c r="X416" s="21"/>
      <c r="Y416" s="21"/>
      <c r="Z416" s="12"/>
      <c r="AA416" s="21"/>
    </row>
    <row r="417" spans="5:26" x14ac:dyDescent="0.25">
      <c r="E417" s="18"/>
      <c r="F417" s="18"/>
      <c r="G417" s="18"/>
      <c r="H417" s="18"/>
      <c r="I417" s="18"/>
      <c r="Z417" s="12"/>
    </row>
    <row r="418" spans="5:26" x14ac:dyDescent="0.25">
      <c r="E418" s="18"/>
      <c r="F418" s="18"/>
      <c r="G418" s="18"/>
      <c r="H418" s="18"/>
      <c r="I418" s="18"/>
      <c r="Z418" s="12"/>
    </row>
    <row r="419" spans="5:26" x14ac:dyDescent="0.25">
      <c r="Z419" s="12"/>
    </row>
    <row r="420" spans="5:26" x14ac:dyDescent="0.25">
      <c r="Z420" s="12"/>
    </row>
    <row r="421" spans="5:26" x14ac:dyDescent="0.25">
      <c r="Z421" s="12"/>
    </row>
    <row r="422" spans="5:26" x14ac:dyDescent="0.25">
      <c r="Z422" s="12"/>
    </row>
    <row r="423" spans="5:26" x14ac:dyDescent="0.25">
      <c r="Z423" s="12"/>
    </row>
    <row r="424" spans="5:26" x14ac:dyDescent="0.25">
      <c r="Z424" s="12"/>
    </row>
    <row r="425" spans="5:26" x14ac:dyDescent="0.25">
      <c r="Z425" s="12"/>
    </row>
    <row r="426" spans="5:26" x14ac:dyDescent="0.25">
      <c r="Z426" s="12"/>
    </row>
    <row r="427" spans="5:26" x14ac:dyDescent="0.25">
      <c r="Z427" s="12"/>
    </row>
    <row r="428" spans="5:26" x14ac:dyDescent="0.25">
      <c r="Z428" s="12"/>
    </row>
    <row r="429" spans="5:26" x14ac:dyDescent="0.25">
      <c r="Z429" s="12"/>
    </row>
    <row r="430" spans="5:26" x14ac:dyDescent="0.25">
      <c r="Z430" s="12"/>
    </row>
    <row r="431" spans="5:26" x14ac:dyDescent="0.25">
      <c r="Z431" s="12"/>
    </row>
    <row r="432" spans="5:26" x14ac:dyDescent="0.25">
      <c r="Z432" s="12"/>
    </row>
    <row r="433" spans="26:26" x14ac:dyDescent="0.25">
      <c r="Z433" s="12"/>
    </row>
    <row r="434" spans="26:26" x14ac:dyDescent="0.25">
      <c r="Z434" s="12"/>
    </row>
    <row r="435" spans="26:26" x14ac:dyDescent="0.25">
      <c r="Z435" s="12"/>
    </row>
    <row r="436" spans="26:26" x14ac:dyDescent="0.25">
      <c r="Z436" s="12"/>
    </row>
    <row r="437" spans="26:26" x14ac:dyDescent="0.25">
      <c r="Z437" s="12"/>
    </row>
    <row r="438" spans="26:26" x14ac:dyDescent="0.25">
      <c r="Z438" s="12"/>
    </row>
    <row r="439" spans="26:26" x14ac:dyDescent="0.25">
      <c r="Z439" s="12"/>
    </row>
    <row r="440" spans="26:26" x14ac:dyDescent="0.25">
      <c r="Z440" s="12"/>
    </row>
    <row r="441" spans="26:26" x14ac:dyDescent="0.25">
      <c r="Z441" s="12"/>
    </row>
    <row r="442" spans="26:26" x14ac:dyDescent="0.25">
      <c r="Z442" s="12"/>
    </row>
    <row r="443" spans="26:26" x14ac:dyDescent="0.25">
      <c r="Z443" s="12"/>
    </row>
    <row r="444" spans="26:26" x14ac:dyDescent="0.25">
      <c r="Z444" s="12"/>
    </row>
    <row r="445" spans="26:26" x14ac:dyDescent="0.25">
      <c r="Z445" s="12"/>
    </row>
    <row r="446" spans="26:26" x14ac:dyDescent="0.25">
      <c r="Z446" s="12"/>
    </row>
    <row r="447" spans="26:26" x14ac:dyDescent="0.25">
      <c r="Z447" s="12"/>
    </row>
    <row r="448" spans="26:26" x14ac:dyDescent="0.25">
      <c r="Z448" s="12"/>
    </row>
    <row r="449" spans="26:26" x14ac:dyDescent="0.25">
      <c r="Z449" s="12"/>
    </row>
    <row r="450" spans="26:26" x14ac:dyDescent="0.25">
      <c r="Z450" s="12"/>
    </row>
    <row r="451" spans="26:26" x14ac:dyDescent="0.25">
      <c r="Z451" s="12"/>
    </row>
    <row r="452" spans="26:26" x14ac:dyDescent="0.25">
      <c r="Z452" s="12"/>
    </row>
    <row r="453" spans="26:26" x14ac:dyDescent="0.25">
      <c r="Z453" s="12"/>
    </row>
    <row r="454" spans="26:26" x14ac:dyDescent="0.25">
      <c r="Z454" s="12"/>
    </row>
    <row r="455" spans="26:26" x14ac:dyDescent="0.25">
      <c r="Z455" s="12"/>
    </row>
    <row r="456" spans="26:26" x14ac:dyDescent="0.25">
      <c r="Z456" s="12"/>
    </row>
    <row r="457" spans="26:26" x14ac:dyDescent="0.25">
      <c r="Z457" s="12"/>
    </row>
    <row r="458" spans="26:26" x14ac:dyDescent="0.25">
      <c r="Z458" s="12"/>
    </row>
    <row r="459" spans="26:26" x14ac:dyDescent="0.25">
      <c r="Z459" s="12"/>
    </row>
    <row r="460" spans="26:26" x14ac:dyDescent="0.25">
      <c r="Z460" s="12"/>
    </row>
    <row r="461" spans="26:26" x14ac:dyDescent="0.25">
      <c r="Z461" s="12"/>
    </row>
    <row r="462" spans="26:26" x14ac:dyDescent="0.25">
      <c r="Z462" s="12"/>
    </row>
    <row r="463" spans="26:26" x14ac:dyDescent="0.25">
      <c r="Z463" s="12"/>
    </row>
    <row r="464" spans="26:26" x14ac:dyDescent="0.25">
      <c r="Z464" s="12"/>
    </row>
    <row r="465" spans="26:26" x14ac:dyDescent="0.25">
      <c r="Z465" s="12"/>
    </row>
    <row r="466" spans="26:26" x14ac:dyDescent="0.25">
      <c r="Z466" s="12"/>
    </row>
    <row r="467" spans="26:26" x14ac:dyDescent="0.25">
      <c r="Z467" s="12"/>
    </row>
    <row r="468" spans="26:26" x14ac:dyDescent="0.25">
      <c r="Z468" s="12"/>
    </row>
    <row r="469" spans="26:26" x14ac:dyDescent="0.25">
      <c r="Z469" s="12"/>
    </row>
    <row r="470" spans="26:26" x14ac:dyDescent="0.25">
      <c r="Z470" s="12"/>
    </row>
    <row r="471" spans="26:26" x14ac:dyDescent="0.25">
      <c r="Z471" s="12"/>
    </row>
    <row r="472" spans="26:26" x14ac:dyDescent="0.25">
      <c r="Z472" s="12"/>
    </row>
    <row r="473" spans="26:26" x14ac:dyDescent="0.25">
      <c r="Z473" s="12"/>
    </row>
    <row r="474" spans="26:26" x14ac:dyDescent="0.25">
      <c r="Z474" s="12"/>
    </row>
    <row r="475" spans="26:26" x14ac:dyDescent="0.25">
      <c r="Z475" s="12"/>
    </row>
    <row r="476" spans="26:26" x14ac:dyDescent="0.25">
      <c r="Z476" s="12"/>
    </row>
    <row r="477" spans="26:26" x14ac:dyDescent="0.25">
      <c r="Z477" s="12"/>
    </row>
    <row r="478" spans="26:26" x14ac:dyDescent="0.25">
      <c r="Z478" s="12"/>
    </row>
    <row r="479" spans="26:26" x14ac:dyDescent="0.25">
      <c r="Z479" s="12"/>
    </row>
    <row r="480" spans="26:26" x14ac:dyDescent="0.25">
      <c r="Z480" s="12"/>
    </row>
    <row r="481" spans="26:26" x14ac:dyDescent="0.25">
      <c r="Z481" s="12"/>
    </row>
    <row r="482" spans="26:26" x14ac:dyDescent="0.25">
      <c r="Z482" s="12"/>
    </row>
    <row r="483" spans="26:26" x14ac:dyDescent="0.25">
      <c r="Z483" s="12"/>
    </row>
    <row r="484" spans="26:26" x14ac:dyDescent="0.25">
      <c r="Z484" s="12"/>
    </row>
    <row r="485" spans="26:26" x14ac:dyDescent="0.25">
      <c r="Z485" s="12"/>
    </row>
    <row r="486" spans="26:26" x14ac:dyDescent="0.25">
      <c r="Z486" s="12"/>
    </row>
    <row r="487" spans="26:26" x14ac:dyDescent="0.25">
      <c r="Z487" s="12"/>
    </row>
    <row r="488" spans="26:26" x14ac:dyDescent="0.25">
      <c r="Z488" s="12"/>
    </row>
    <row r="489" spans="26:26" x14ac:dyDescent="0.25">
      <c r="Z489" s="12"/>
    </row>
    <row r="490" spans="26:26" x14ac:dyDescent="0.25">
      <c r="Z490" s="12"/>
    </row>
    <row r="491" spans="26:26" x14ac:dyDescent="0.25">
      <c r="Z491" s="12"/>
    </row>
    <row r="492" spans="26:26" x14ac:dyDescent="0.25">
      <c r="Z492" s="12"/>
    </row>
    <row r="493" spans="26:26" x14ac:dyDescent="0.25">
      <c r="Z493" s="12"/>
    </row>
    <row r="494" spans="26:26" x14ac:dyDescent="0.25">
      <c r="Z494" s="12"/>
    </row>
    <row r="495" spans="26:26" x14ac:dyDescent="0.25">
      <c r="Z495" s="12"/>
    </row>
    <row r="496" spans="26:26" x14ac:dyDescent="0.25">
      <c r="Z496" s="12"/>
    </row>
    <row r="497" spans="26:26" x14ac:dyDescent="0.25">
      <c r="Z497" s="12"/>
    </row>
    <row r="498" spans="26:26" x14ac:dyDescent="0.25">
      <c r="Z498" s="12"/>
    </row>
    <row r="499" spans="26:26" x14ac:dyDescent="0.25">
      <c r="Z499" s="12"/>
    </row>
    <row r="500" spans="26:26" x14ac:dyDescent="0.25">
      <c r="Z500" s="12"/>
    </row>
    <row r="501" spans="26:26" x14ac:dyDescent="0.25">
      <c r="Z501" s="12"/>
    </row>
    <row r="502" spans="26:26" x14ac:dyDescent="0.25">
      <c r="Z502" s="12"/>
    </row>
    <row r="503" spans="26:26" x14ac:dyDescent="0.25">
      <c r="Z503" s="12"/>
    </row>
    <row r="504" spans="26:26" x14ac:dyDescent="0.25">
      <c r="Z504" s="12"/>
    </row>
    <row r="505" spans="26:26" x14ac:dyDescent="0.25">
      <c r="Z505" s="12"/>
    </row>
    <row r="506" spans="26:26" x14ac:dyDescent="0.25">
      <c r="Z506" s="12"/>
    </row>
    <row r="507" spans="26:26" x14ac:dyDescent="0.25">
      <c r="Z507" s="12"/>
    </row>
    <row r="508" spans="26:26" x14ac:dyDescent="0.25">
      <c r="Z508" s="12"/>
    </row>
    <row r="509" spans="26:26" x14ac:dyDescent="0.25">
      <c r="Z509" s="12"/>
    </row>
    <row r="510" spans="26:26" x14ac:dyDescent="0.25">
      <c r="Z510" s="12"/>
    </row>
    <row r="511" spans="26:26" x14ac:dyDescent="0.25">
      <c r="Z511" s="12"/>
    </row>
    <row r="512" spans="26:26" x14ac:dyDescent="0.25">
      <c r="Z512" s="12"/>
    </row>
    <row r="513" spans="26:26" x14ac:dyDescent="0.25">
      <c r="Z513" s="12"/>
    </row>
    <row r="514" spans="26:26" x14ac:dyDescent="0.25">
      <c r="Z514" s="12"/>
    </row>
    <row r="515" spans="26:26" x14ac:dyDescent="0.25">
      <c r="Z515" s="12"/>
    </row>
    <row r="516" spans="26:26" x14ac:dyDescent="0.25">
      <c r="Z516" s="12"/>
    </row>
    <row r="517" spans="26:26" x14ac:dyDescent="0.25">
      <c r="Z517" s="12"/>
    </row>
    <row r="518" spans="26:26" x14ac:dyDescent="0.25">
      <c r="Z518" s="12"/>
    </row>
    <row r="519" spans="26:26" x14ac:dyDescent="0.25">
      <c r="Z519" s="12"/>
    </row>
    <row r="520" spans="26:26" x14ac:dyDescent="0.25">
      <c r="Z520" s="12"/>
    </row>
    <row r="521" spans="26:26" x14ac:dyDescent="0.25">
      <c r="Z521" s="12"/>
    </row>
    <row r="522" spans="26:26" x14ac:dyDescent="0.25">
      <c r="Z522" s="12"/>
    </row>
    <row r="523" spans="26:26" x14ac:dyDescent="0.25">
      <c r="Z523" s="12"/>
    </row>
    <row r="524" spans="26:26" x14ac:dyDescent="0.25">
      <c r="Z524" s="12"/>
    </row>
    <row r="525" spans="26:26" x14ac:dyDescent="0.25">
      <c r="Z525" s="12"/>
    </row>
    <row r="526" spans="26:26" x14ac:dyDescent="0.25">
      <c r="Z526" s="12"/>
    </row>
    <row r="527" spans="26:26" x14ac:dyDescent="0.25">
      <c r="Z527" s="12"/>
    </row>
    <row r="528" spans="26:26" x14ac:dyDescent="0.25">
      <c r="Z528" s="12"/>
    </row>
    <row r="529" spans="26:26" x14ac:dyDescent="0.25">
      <c r="Z529" s="12"/>
    </row>
    <row r="530" spans="26:26" x14ac:dyDescent="0.25">
      <c r="Z530" s="12"/>
    </row>
    <row r="531" spans="26:26" x14ac:dyDescent="0.25">
      <c r="Z531" s="12"/>
    </row>
    <row r="532" spans="26:26" x14ac:dyDescent="0.25">
      <c r="Z532" s="12"/>
    </row>
    <row r="533" spans="26:26" x14ac:dyDescent="0.25">
      <c r="Z533" s="12"/>
    </row>
    <row r="534" spans="26:26" x14ac:dyDescent="0.25">
      <c r="Z534" s="12"/>
    </row>
    <row r="535" spans="26:26" x14ac:dyDescent="0.25">
      <c r="Z535" s="12"/>
    </row>
    <row r="536" spans="26:26" x14ac:dyDescent="0.25">
      <c r="Z536" s="12"/>
    </row>
    <row r="537" spans="26:26" x14ac:dyDescent="0.25">
      <c r="Z537" s="12"/>
    </row>
    <row r="538" spans="26:26" x14ac:dyDescent="0.25">
      <c r="Z538" s="12"/>
    </row>
    <row r="539" spans="26:26" x14ac:dyDescent="0.25">
      <c r="Z539" s="12"/>
    </row>
    <row r="540" spans="26:26" x14ac:dyDescent="0.25">
      <c r="Z540" s="12"/>
    </row>
    <row r="541" spans="26:26" x14ac:dyDescent="0.25">
      <c r="Z541" s="12"/>
    </row>
    <row r="542" spans="26:26" x14ac:dyDescent="0.25">
      <c r="Z542" s="12"/>
    </row>
    <row r="543" spans="26:26" x14ac:dyDescent="0.25">
      <c r="Z543" s="12"/>
    </row>
    <row r="544" spans="26:26" x14ac:dyDescent="0.25">
      <c r="Z544" s="12"/>
    </row>
    <row r="545" spans="26:26" x14ac:dyDescent="0.25">
      <c r="Z545" s="12"/>
    </row>
    <row r="546" spans="26:26" x14ac:dyDescent="0.25">
      <c r="Z546" s="12"/>
    </row>
    <row r="547" spans="26:26" x14ac:dyDescent="0.25">
      <c r="Z547" s="12"/>
    </row>
    <row r="548" spans="26:26" x14ac:dyDescent="0.25">
      <c r="Z548" s="12"/>
    </row>
    <row r="549" spans="26:26" x14ac:dyDescent="0.25">
      <c r="Z549" s="12"/>
    </row>
    <row r="550" spans="26:26" x14ac:dyDescent="0.25">
      <c r="Z550" s="12"/>
    </row>
    <row r="551" spans="26:26" x14ac:dyDescent="0.25">
      <c r="Z551" s="12"/>
    </row>
    <row r="552" spans="26:26" x14ac:dyDescent="0.25">
      <c r="Z552" s="12"/>
    </row>
    <row r="553" spans="26:26" x14ac:dyDescent="0.25">
      <c r="Z553" s="12"/>
    </row>
    <row r="554" spans="26:26" x14ac:dyDescent="0.25">
      <c r="Z554" s="12"/>
    </row>
    <row r="555" spans="26:26" x14ac:dyDescent="0.25">
      <c r="Z555" s="12"/>
    </row>
    <row r="556" spans="26:26" x14ac:dyDescent="0.25">
      <c r="Z556" s="12"/>
    </row>
    <row r="557" spans="26:26" x14ac:dyDescent="0.25">
      <c r="Z557" s="12"/>
    </row>
    <row r="558" spans="26:26" x14ac:dyDescent="0.25">
      <c r="Z558" s="12"/>
    </row>
    <row r="559" spans="26:26" x14ac:dyDescent="0.25">
      <c r="Z559" s="12"/>
    </row>
    <row r="560" spans="26:26" x14ac:dyDescent="0.25">
      <c r="Z560" s="12"/>
    </row>
    <row r="561" spans="26:26" x14ac:dyDescent="0.25">
      <c r="Z561" s="12"/>
    </row>
    <row r="562" spans="26:26" x14ac:dyDescent="0.25">
      <c r="Z562" s="12"/>
    </row>
    <row r="563" spans="26:26" x14ac:dyDescent="0.25">
      <c r="Z563" s="12"/>
    </row>
    <row r="564" spans="26:26" x14ac:dyDescent="0.25">
      <c r="Z564" s="12"/>
    </row>
    <row r="565" spans="26:26" x14ac:dyDescent="0.25">
      <c r="Z565" s="12"/>
    </row>
    <row r="566" spans="26:26" x14ac:dyDescent="0.25">
      <c r="Z566" s="12"/>
    </row>
    <row r="567" spans="26:26" x14ac:dyDescent="0.25">
      <c r="Z567" s="12"/>
    </row>
    <row r="568" spans="26:26" x14ac:dyDescent="0.25">
      <c r="Z568" s="12"/>
    </row>
    <row r="569" spans="26:26" x14ac:dyDescent="0.25">
      <c r="Z569" s="12"/>
    </row>
    <row r="570" spans="26:26" x14ac:dyDescent="0.25">
      <c r="Z570" s="12"/>
    </row>
    <row r="571" spans="26:26" x14ac:dyDescent="0.25">
      <c r="Z571" s="12"/>
    </row>
    <row r="572" spans="26:26" x14ac:dyDescent="0.25">
      <c r="Z572" s="12"/>
    </row>
    <row r="573" spans="26:26" x14ac:dyDescent="0.25">
      <c r="Z573" s="12"/>
    </row>
    <row r="574" spans="26:26" x14ac:dyDescent="0.25">
      <c r="Z574" s="12"/>
    </row>
    <row r="575" spans="26:26" x14ac:dyDescent="0.25">
      <c r="Z575" s="12"/>
    </row>
    <row r="576" spans="26:26" x14ac:dyDescent="0.25">
      <c r="Z576" s="12"/>
    </row>
    <row r="577" spans="26:26" x14ac:dyDescent="0.25">
      <c r="Z577" s="12"/>
    </row>
    <row r="578" spans="26:26" x14ac:dyDescent="0.25">
      <c r="Z578" s="12"/>
    </row>
    <row r="579" spans="26:26" x14ac:dyDescent="0.25">
      <c r="Z579" s="12"/>
    </row>
    <row r="580" spans="26:26" x14ac:dyDescent="0.25">
      <c r="Z580" s="12"/>
    </row>
    <row r="581" spans="26:26" x14ac:dyDescent="0.25">
      <c r="Z581" s="12"/>
    </row>
    <row r="582" spans="26:26" x14ac:dyDescent="0.25">
      <c r="Z582" s="12"/>
    </row>
    <row r="583" spans="26:26" x14ac:dyDescent="0.25">
      <c r="Z583" s="12"/>
    </row>
    <row r="584" spans="26:26" x14ac:dyDescent="0.25">
      <c r="Z584" s="12"/>
    </row>
    <row r="585" spans="26:26" x14ac:dyDescent="0.25">
      <c r="Z585" s="12"/>
    </row>
    <row r="586" spans="26:26" x14ac:dyDescent="0.25">
      <c r="Z586" s="12"/>
    </row>
    <row r="587" spans="26:26" x14ac:dyDescent="0.25">
      <c r="Z587" s="12"/>
    </row>
    <row r="588" spans="26:26" x14ac:dyDescent="0.25">
      <c r="Z588" s="12"/>
    </row>
    <row r="589" spans="26:26" x14ac:dyDescent="0.25">
      <c r="Z589" s="12"/>
    </row>
    <row r="590" spans="26:26" x14ac:dyDescent="0.25">
      <c r="Z590" s="12"/>
    </row>
    <row r="591" spans="26:26" x14ac:dyDescent="0.25">
      <c r="Z591" s="12"/>
    </row>
    <row r="592" spans="26:26" x14ac:dyDescent="0.25">
      <c r="Z592" s="12"/>
    </row>
    <row r="593" spans="26:26" x14ac:dyDescent="0.25">
      <c r="Z593" s="12"/>
    </row>
    <row r="594" spans="26:26" x14ac:dyDescent="0.25">
      <c r="Z594" s="12"/>
    </row>
    <row r="595" spans="26:26" x14ac:dyDescent="0.25">
      <c r="Z595" s="12"/>
    </row>
    <row r="596" spans="26:26" x14ac:dyDescent="0.25">
      <c r="Z596" s="12"/>
    </row>
    <row r="597" spans="26:26" x14ac:dyDescent="0.25">
      <c r="Z597" s="12"/>
    </row>
    <row r="598" spans="26:26" x14ac:dyDescent="0.25">
      <c r="Z598" s="12"/>
    </row>
    <row r="599" spans="26:26" x14ac:dyDescent="0.25">
      <c r="Z599" s="12"/>
    </row>
    <row r="600" spans="26:26" x14ac:dyDescent="0.25">
      <c r="Z600" s="12"/>
    </row>
    <row r="601" spans="26:26" x14ac:dyDescent="0.25">
      <c r="Z601" s="12"/>
    </row>
    <row r="602" spans="26:26" x14ac:dyDescent="0.25">
      <c r="Z602" s="12"/>
    </row>
    <row r="603" spans="26:26" x14ac:dyDescent="0.25">
      <c r="Z603" s="12"/>
    </row>
    <row r="604" spans="26:26" x14ac:dyDescent="0.25">
      <c r="Z604" s="12"/>
    </row>
    <row r="605" spans="26:26" x14ac:dyDescent="0.25">
      <c r="Z605" s="12"/>
    </row>
    <row r="606" spans="26:26" x14ac:dyDescent="0.25">
      <c r="Z606" s="12"/>
    </row>
    <row r="607" spans="26:26" x14ac:dyDescent="0.25">
      <c r="Z607" s="12"/>
    </row>
    <row r="608" spans="26:26" x14ac:dyDescent="0.25">
      <c r="Z608" s="12"/>
    </row>
    <row r="609" spans="26:26" x14ac:dyDescent="0.25">
      <c r="Z609" s="12"/>
    </row>
    <row r="610" spans="26:26" x14ac:dyDescent="0.25">
      <c r="Z610" s="12"/>
    </row>
    <row r="611" spans="26:26" x14ac:dyDescent="0.25">
      <c r="Z611" s="12"/>
    </row>
    <row r="612" spans="26:26" x14ac:dyDescent="0.25">
      <c r="Z612" s="12"/>
    </row>
    <row r="613" spans="26:26" x14ac:dyDescent="0.25">
      <c r="Z613" s="12"/>
    </row>
    <row r="614" spans="26:26" x14ac:dyDescent="0.25">
      <c r="Z614" s="12"/>
    </row>
    <row r="615" spans="26:26" x14ac:dyDescent="0.25">
      <c r="Z615" s="12"/>
    </row>
    <row r="616" spans="26:26" x14ac:dyDescent="0.25">
      <c r="Z616" s="12"/>
    </row>
    <row r="617" spans="26:26" x14ac:dyDescent="0.25">
      <c r="Z617" s="12"/>
    </row>
    <row r="618" spans="26:26" x14ac:dyDescent="0.25">
      <c r="Z618" s="12"/>
    </row>
    <row r="619" spans="26:26" x14ac:dyDescent="0.25">
      <c r="Z619" s="12"/>
    </row>
    <row r="620" spans="26:26" x14ac:dyDescent="0.25">
      <c r="Z620" s="12"/>
    </row>
    <row r="621" spans="26:26" x14ac:dyDescent="0.25">
      <c r="Z621" s="12"/>
    </row>
    <row r="622" spans="26:26" x14ac:dyDescent="0.25">
      <c r="Z622" s="12"/>
    </row>
    <row r="623" spans="26:26" x14ac:dyDescent="0.25">
      <c r="Z623" s="12"/>
    </row>
    <row r="624" spans="26:26" x14ac:dyDescent="0.25">
      <c r="Z624" s="12"/>
    </row>
    <row r="625" spans="26:26" x14ac:dyDescent="0.25">
      <c r="Z625" s="12"/>
    </row>
    <row r="626" spans="26:26" x14ac:dyDescent="0.25">
      <c r="Z626" s="12"/>
    </row>
    <row r="627" spans="26:26" x14ac:dyDescent="0.25">
      <c r="Z627" s="12"/>
    </row>
    <row r="628" spans="26:26" x14ac:dyDescent="0.25">
      <c r="Z628" s="12"/>
    </row>
    <row r="629" spans="26:26" x14ac:dyDescent="0.25">
      <c r="Z629" s="12"/>
    </row>
    <row r="630" spans="26:26" x14ac:dyDescent="0.25">
      <c r="Z630" s="12"/>
    </row>
    <row r="631" spans="26:26" x14ac:dyDescent="0.25">
      <c r="Z631" s="12"/>
    </row>
    <row r="632" spans="26:26" x14ac:dyDescent="0.25">
      <c r="Z632" s="12"/>
    </row>
    <row r="633" spans="26:26" x14ac:dyDescent="0.25">
      <c r="Z633" s="12"/>
    </row>
    <row r="634" spans="26:26" x14ac:dyDescent="0.25">
      <c r="Z634" s="12"/>
    </row>
    <row r="635" spans="26:26" x14ac:dyDescent="0.25">
      <c r="Z635" s="12"/>
    </row>
    <row r="636" spans="26:26" x14ac:dyDescent="0.25">
      <c r="Z636" s="12"/>
    </row>
    <row r="637" spans="26:26" x14ac:dyDescent="0.25">
      <c r="Z637" s="12"/>
    </row>
    <row r="638" spans="26:26" x14ac:dyDescent="0.25">
      <c r="Z638" s="12"/>
    </row>
    <row r="639" spans="26:26" x14ac:dyDescent="0.25">
      <c r="Z639" s="12"/>
    </row>
    <row r="640" spans="26:26" x14ac:dyDescent="0.25">
      <c r="Z640" s="12"/>
    </row>
    <row r="641" spans="26:26" x14ac:dyDescent="0.25">
      <c r="Z641" s="12"/>
    </row>
    <row r="642" spans="26:26" x14ac:dyDescent="0.25">
      <c r="Z642" s="12"/>
    </row>
    <row r="643" spans="26:26" x14ac:dyDescent="0.25">
      <c r="Z643" s="12"/>
    </row>
    <row r="644" spans="26:26" x14ac:dyDescent="0.25">
      <c r="Z644" s="12"/>
    </row>
    <row r="645" spans="26:26" x14ac:dyDescent="0.25">
      <c r="Z645" s="12"/>
    </row>
    <row r="646" spans="26:26" x14ac:dyDescent="0.25">
      <c r="Z646" s="12"/>
    </row>
    <row r="647" spans="26:26" x14ac:dyDescent="0.25">
      <c r="Z647" s="12"/>
    </row>
    <row r="648" spans="26:26" x14ac:dyDescent="0.25">
      <c r="Z648" s="12"/>
    </row>
    <row r="649" spans="26:26" x14ac:dyDescent="0.25">
      <c r="Z649" s="12"/>
    </row>
    <row r="650" spans="26:26" x14ac:dyDescent="0.25">
      <c r="Z650" s="12"/>
    </row>
    <row r="651" spans="26:26" x14ac:dyDescent="0.25">
      <c r="Z651" s="12"/>
    </row>
    <row r="652" spans="26:26" x14ac:dyDescent="0.25">
      <c r="Z652" s="12"/>
    </row>
    <row r="653" spans="26:26" x14ac:dyDescent="0.25">
      <c r="Z653" s="12"/>
    </row>
    <row r="654" spans="26:26" x14ac:dyDescent="0.25">
      <c r="Z654" s="12"/>
    </row>
    <row r="655" spans="26:26" x14ac:dyDescent="0.25">
      <c r="Z655" s="12"/>
    </row>
    <row r="656" spans="26:26" x14ac:dyDescent="0.25">
      <c r="Z656" s="12"/>
    </row>
    <row r="657" spans="26:26" x14ac:dyDescent="0.25">
      <c r="Z657" s="12"/>
    </row>
    <row r="658" spans="26:26" x14ac:dyDescent="0.25">
      <c r="Z658" s="12"/>
    </row>
  </sheetData>
  <mergeCells count="11">
    <mergeCell ref="A4:D5"/>
    <mergeCell ref="F9:I9"/>
    <mergeCell ref="F4:I4"/>
    <mergeCell ref="F5:I5"/>
    <mergeCell ref="K9:N9"/>
    <mergeCell ref="F3:I3"/>
    <mergeCell ref="F6:I6"/>
    <mergeCell ref="K3:N3"/>
    <mergeCell ref="K4:N4"/>
    <mergeCell ref="K5:N5"/>
    <mergeCell ref="K6:N6"/>
  </mergeCells>
  <phoneticPr fontId="0" type="noConversion"/>
  <pageMargins left="0.15748031496062992" right="0.15748031496062992" top="0.19685039370078741" bottom="0.45" header="0.19685039370078741" footer="0.11811023622047245"/>
  <pageSetup scale="91" orientation="landscape" verticalDpi="0" r:id="rId1"/>
  <headerFooter alignWithMargins="0">
    <oddFooter>&amp;L&amp;8KNP 2011 Checklist - Other Plants&amp;C&amp;8Page &amp;P of &amp;N</oddFooter>
  </headerFooter>
  <rowBreaks count="3" manualBreakCount="3">
    <brk id="277" max="23" man="1"/>
    <brk id="304" max="23" man="1"/>
    <brk id="33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3"/>
  <sheetViews>
    <sheetView zoomScaleNormal="100" workbookViewId="0">
      <pane xSplit="2" ySplit="9" topLeftCell="C19" activePane="bottomRight" state="frozen"/>
      <selection pane="topRight" activeCell="C1" sqref="C1"/>
      <selection pane="bottomLeft" activeCell="A9" sqref="A9"/>
      <selection pane="bottomRight" activeCell="X2" sqref="X2"/>
    </sheetView>
  </sheetViews>
  <sheetFormatPr defaultRowHeight="13.2" x14ac:dyDescent="0.25"/>
  <cols>
    <col min="1" max="1" width="2.33203125" bestFit="1" customWidth="1"/>
    <col min="2" max="2" width="0.88671875" customWidth="1"/>
    <col min="3" max="3" width="25" style="12" customWidth="1"/>
    <col min="4" max="4" width="20.6640625" style="13" customWidth="1"/>
    <col min="5" max="5" width="1" style="3" customWidth="1"/>
    <col min="6" max="6" width="3.6640625" style="1" customWidth="1"/>
    <col min="7" max="7" width="3.6640625" customWidth="1"/>
    <col min="8" max="8" width="3.6640625" style="7" customWidth="1"/>
    <col min="9" max="9" width="0.88671875" style="7" customWidth="1"/>
    <col min="10" max="21" width="2" style="7" customWidth="1"/>
    <col min="22" max="22" width="1" style="7" customWidth="1"/>
    <col min="23" max="23" width="17.5546875" style="2" customWidth="1"/>
    <col min="24" max="24" width="31.5546875" style="2" customWidth="1"/>
    <col min="25" max="25" width="1" style="2" customWidth="1"/>
    <col min="26" max="26" width="11.77734375" style="3" customWidth="1"/>
    <col min="27" max="27" width="14.44140625" style="3" customWidth="1"/>
    <col min="28" max="28" width="6.33203125" style="2" customWidth="1"/>
    <col min="29" max="29" width="7" style="33" customWidth="1"/>
    <col min="30" max="30" width="4.6640625" style="2" bestFit="1" customWidth="1"/>
  </cols>
  <sheetData>
    <row r="1" spans="1:31" ht="15.6" x14ac:dyDescent="0.25">
      <c r="A1" s="37" t="s">
        <v>279</v>
      </c>
      <c r="B1" s="22"/>
      <c r="C1" s="38"/>
      <c r="D1" s="39"/>
      <c r="E1" s="40"/>
      <c r="F1" s="20"/>
      <c r="G1" s="2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41" t="str">
        <f>'Index - Family Tribe'!E1</f>
        <v>2021 Checklist</v>
      </c>
      <c r="Y1" s="18"/>
      <c r="Z1" s="40"/>
      <c r="AA1" s="42"/>
      <c r="AB1" s="40"/>
      <c r="AC1" s="43"/>
      <c r="AD1" s="21"/>
      <c r="AE1" s="21"/>
    </row>
    <row r="2" spans="1:31" x14ac:dyDescent="0.25">
      <c r="A2" s="22"/>
      <c r="B2" s="22" t="s">
        <v>400</v>
      </c>
      <c r="E2" s="23"/>
      <c r="G2" s="43"/>
      <c r="H2" s="43"/>
      <c r="I2" s="18"/>
      <c r="J2" s="1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8"/>
      <c r="W2" s="21"/>
      <c r="X2" s="43" t="s">
        <v>1900</v>
      </c>
      <c r="Y2" s="21"/>
      <c r="Z2" s="23"/>
      <c r="AA2" s="23"/>
      <c r="AB2" s="21"/>
      <c r="AC2" s="53"/>
      <c r="AD2" s="21"/>
      <c r="AE2" s="22"/>
    </row>
    <row r="3" spans="1:31" ht="12.75" customHeight="1" x14ac:dyDescent="0.25">
      <c r="A3" s="22"/>
      <c r="B3" s="37"/>
      <c r="C3" s="37"/>
      <c r="D3" s="44"/>
      <c r="E3" s="23"/>
      <c r="G3" s="43"/>
      <c r="H3" s="43"/>
      <c r="I3" s="19"/>
      <c r="J3" s="18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9"/>
      <c r="W3" s="34"/>
      <c r="X3" s="21"/>
      <c r="Y3" s="21"/>
      <c r="Z3" s="23"/>
      <c r="AA3" s="23"/>
      <c r="AB3" s="21"/>
      <c r="AC3" s="53"/>
      <c r="AD3" s="21"/>
      <c r="AE3" s="22"/>
    </row>
    <row r="4" spans="1:31" ht="12.75" customHeight="1" x14ac:dyDescent="0.4">
      <c r="A4" s="255"/>
      <c r="B4" s="282" t="s">
        <v>499</v>
      </c>
      <c r="C4" s="282"/>
      <c r="D4" s="282"/>
      <c r="E4" s="23"/>
      <c r="F4" s="40" t="s">
        <v>275</v>
      </c>
      <c r="G4" s="43"/>
      <c r="H4" s="43"/>
      <c r="I4" s="17"/>
      <c r="J4" s="1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7"/>
      <c r="W4" s="21"/>
      <c r="X4" s="21"/>
      <c r="Y4" s="21"/>
      <c r="Z4" s="23"/>
      <c r="AA4" s="23"/>
      <c r="AB4" s="10"/>
      <c r="AC4" s="273" t="s">
        <v>251</v>
      </c>
      <c r="AD4" s="21"/>
      <c r="AE4" s="22"/>
    </row>
    <row r="5" spans="1:31" ht="12.75" customHeight="1" x14ac:dyDescent="0.4">
      <c r="A5" s="255"/>
      <c r="B5" s="282"/>
      <c r="C5" s="282"/>
      <c r="D5" s="282"/>
      <c r="E5" s="19"/>
      <c r="F5" s="40" t="s">
        <v>283</v>
      </c>
      <c r="G5" s="22"/>
      <c r="H5" s="1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8"/>
      <c r="W5" s="19"/>
      <c r="Y5" s="19"/>
      <c r="Z5" s="19"/>
      <c r="AA5" s="35"/>
      <c r="AB5" s="273" t="s">
        <v>298</v>
      </c>
      <c r="AC5" s="273"/>
      <c r="AD5" s="19"/>
      <c r="AE5" s="22"/>
    </row>
    <row r="6" spans="1:31" x14ac:dyDescent="0.25">
      <c r="C6" s="21"/>
      <c r="D6" s="21"/>
      <c r="E6" s="19"/>
      <c r="F6" s="40" t="s">
        <v>276</v>
      </c>
      <c r="G6" s="22"/>
      <c r="H6" s="18"/>
      <c r="I6" s="18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18"/>
      <c r="W6" s="21"/>
      <c r="X6" s="19"/>
      <c r="Y6" s="19"/>
      <c r="Z6" s="19"/>
      <c r="AA6" s="35"/>
      <c r="AB6" s="273"/>
      <c r="AC6" s="273"/>
      <c r="AD6" s="19"/>
      <c r="AE6" s="22"/>
    </row>
    <row r="7" spans="1:31" x14ac:dyDescent="0.25">
      <c r="C7" s="21"/>
      <c r="D7" s="32"/>
      <c r="E7" s="19"/>
      <c r="F7" s="19"/>
      <c r="G7" s="22"/>
      <c r="H7" s="18"/>
      <c r="I7" s="18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18"/>
      <c r="W7" s="21"/>
      <c r="X7" s="19"/>
      <c r="Y7" s="19"/>
      <c r="Z7" s="19"/>
      <c r="AA7" s="35"/>
      <c r="AB7" s="273"/>
      <c r="AC7" s="273"/>
      <c r="AD7" s="19"/>
      <c r="AE7" s="22"/>
    </row>
    <row r="8" spans="1:31" x14ac:dyDescent="0.25">
      <c r="A8" s="22"/>
      <c r="B8" s="22"/>
      <c r="D8" s="32"/>
      <c r="E8" s="19"/>
      <c r="F8" s="274" t="s">
        <v>268</v>
      </c>
      <c r="G8" s="274"/>
      <c r="H8" s="274"/>
      <c r="I8" s="45"/>
      <c r="J8" s="274" t="s">
        <v>842</v>
      </c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45"/>
      <c r="W8" s="21"/>
      <c r="X8" s="21"/>
      <c r="Y8" s="21"/>
      <c r="Z8" s="19"/>
      <c r="AA8" s="35"/>
      <c r="AB8" s="273"/>
      <c r="AC8" s="273"/>
      <c r="AD8" s="19"/>
      <c r="AE8" s="22"/>
    </row>
    <row r="9" spans="1:31" x14ac:dyDescent="0.25">
      <c r="A9" s="46" t="s">
        <v>253</v>
      </c>
      <c r="B9" s="22"/>
      <c r="C9" s="30" t="s">
        <v>108</v>
      </c>
      <c r="D9" s="36" t="s">
        <v>109</v>
      </c>
      <c r="E9" s="50"/>
      <c r="F9" s="47" t="s">
        <v>280</v>
      </c>
      <c r="G9" s="47" t="s">
        <v>281</v>
      </c>
      <c r="H9" s="48" t="s">
        <v>282</v>
      </c>
      <c r="I9" s="17"/>
      <c r="J9" s="49" t="s">
        <v>259</v>
      </c>
      <c r="K9" s="49" t="s">
        <v>260</v>
      </c>
      <c r="L9" s="49" t="s">
        <v>261</v>
      </c>
      <c r="M9" s="49" t="s">
        <v>262</v>
      </c>
      <c r="N9" s="49" t="s">
        <v>261</v>
      </c>
      <c r="O9" s="49" t="s">
        <v>259</v>
      </c>
      <c r="P9" s="49" t="s">
        <v>259</v>
      </c>
      <c r="Q9" s="49" t="s">
        <v>262</v>
      </c>
      <c r="R9" s="49" t="s">
        <v>263</v>
      </c>
      <c r="S9" s="49" t="s">
        <v>255</v>
      </c>
      <c r="T9" s="49" t="s">
        <v>264</v>
      </c>
      <c r="U9" s="49" t="s">
        <v>265</v>
      </c>
      <c r="V9" s="18"/>
      <c r="W9" s="46" t="s">
        <v>267</v>
      </c>
      <c r="X9" s="46" t="s">
        <v>397</v>
      </c>
      <c r="Y9" s="50"/>
      <c r="Z9" s="46" t="s">
        <v>110</v>
      </c>
      <c r="AA9" s="127" t="s">
        <v>286</v>
      </c>
      <c r="AB9" s="273"/>
      <c r="AC9" s="273"/>
      <c r="AD9" s="19"/>
      <c r="AE9" s="22"/>
    </row>
    <row r="10" spans="1:31" x14ac:dyDescent="0.25">
      <c r="A10" s="19"/>
      <c r="B10" s="22"/>
      <c r="C10" s="14"/>
      <c r="D10" s="32"/>
      <c r="E10" s="19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9"/>
      <c r="X10" s="19"/>
      <c r="Y10" s="19"/>
      <c r="Z10" s="19"/>
      <c r="AA10" s="35"/>
      <c r="AB10" s="21"/>
      <c r="AC10" s="53"/>
      <c r="AD10" s="19"/>
      <c r="AE10" s="22"/>
    </row>
    <row r="11" spans="1:31" x14ac:dyDescent="0.25">
      <c r="A11" s="46"/>
      <c r="B11" s="22"/>
      <c r="C11" s="30" t="s">
        <v>498</v>
      </c>
      <c r="D11" s="36" t="str">
        <f>'Index - Family Tribe'!B82</f>
        <v>Equisetaceae</v>
      </c>
      <c r="E11" s="22"/>
      <c r="F11" s="63"/>
      <c r="G11" s="64"/>
      <c r="H11" s="49"/>
      <c r="I11" s="22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22"/>
      <c r="W11" s="46"/>
      <c r="X11" s="46"/>
      <c r="Y11" s="46"/>
      <c r="Z11" s="46"/>
      <c r="AA11" s="127"/>
      <c r="AB11" s="21">
        <v>1</v>
      </c>
      <c r="AC11" s="53">
        <v>0</v>
      </c>
      <c r="AD11" s="19"/>
      <c r="AE11" s="22"/>
    </row>
    <row r="12" spans="1:31" s="185" customFormat="1" x14ac:dyDescent="0.25">
      <c r="A12" s="179"/>
      <c r="B12" s="22"/>
      <c r="C12" s="102" t="s">
        <v>503</v>
      </c>
      <c r="D12" s="126" t="s">
        <v>504</v>
      </c>
      <c r="E12" s="22"/>
      <c r="F12" s="27"/>
      <c r="G12" s="27"/>
      <c r="H12" s="27"/>
      <c r="I12" s="2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9"/>
      <c r="X12" s="29"/>
      <c r="Y12" s="29"/>
      <c r="Z12" s="29" t="s">
        <v>498</v>
      </c>
      <c r="AA12" s="126" t="s">
        <v>771</v>
      </c>
      <c r="AB12" s="181">
        <v>1</v>
      </c>
      <c r="AC12" s="194">
        <v>1</v>
      </c>
      <c r="AD12" s="183"/>
      <c r="AE12" s="184"/>
    </row>
    <row r="13" spans="1:31" s="185" customFormat="1" x14ac:dyDescent="0.25">
      <c r="A13" s="179"/>
      <c r="B13" s="22"/>
      <c r="C13" s="102" t="s">
        <v>501</v>
      </c>
      <c r="D13" s="126" t="s">
        <v>502</v>
      </c>
      <c r="E13" s="22"/>
      <c r="F13" s="27"/>
      <c r="G13" s="27"/>
      <c r="H13" s="27"/>
      <c r="I13" s="2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9"/>
      <c r="X13" s="29"/>
      <c r="Y13" s="29"/>
      <c r="Z13" s="29" t="s">
        <v>498</v>
      </c>
      <c r="AA13" s="126" t="s">
        <v>771</v>
      </c>
      <c r="AB13" s="181">
        <v>1</v>
      </c>
      <c r="AC13" s="194">
        <v>2</v>
      </c>
      <c r="AD13" s="183"/>
      <c r="AE13" s="184"/>
    </row>
    <row r="14" spans="1:31" s="185" customFormat="1" x14ac:dyDescent="0.25">
      <c r="A14" s="179"/>
      <c r="B14" s="22"/>
      <c r="C14" s="102" t="s">
        <v>1879</v>
      </c>
      <c r="D14" s="126" t="s">
        <v>1880</v>
      </c>
      <c r="E14" s="22"/>
      <c r="F14" s="27"/>
      <c r="G14" s="27"/>
      <c r="H14" s="27"/>
      <c r="I14" s="2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2"/>
      <c r="W14" s="29"/>
      <c r="X14" s="29"/>
      <c r="Y14" s="29"/>
      <c r="Z14" s="29" t="s">
        <v>498</v>
      </c>
      <c r="AA14" s="126" t="s">
        <v>771</v>
      </c>
      <c r="AB14" s="181">
        <v>1</v>
      </c>
      <c r="AC14" s="194">
        <v>3</v>
      </c>
      <c r="AD14" s="183"/>
      <c r="AE14" s="184"/>
    </row>
    <row r="15" spans="1:31" s="185" customFormat="1" x14ac:dyDescent="0.25">
      <c r="A15" s="179"/>
      <c r="B15" s="22"/>
      <c r="C15" s="102" t="s">
        <v>500</v>
      </c>
      <c r="D15" s="126" t="s">
        <v>1767</v>
      </c>
      <c r="E15" s="22"/>
      <c r="F15" s="27"/>
      <c r="G15" s="27"/>
      <c r="H15" s="27"/>
      <c r="I15" s="2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2"/>
      <c r="W15" s="29"/>
      <c r="X15" s="29"/>
      <c r="Y15" s="29"/>
      <c r="Z15" s="29" t="s">
        <v>498</v>
      </c>
      <c r="AA15" s="126" t="s">
        <v>771</v>
      </c>
      <c r="AB15" s="181">
        <v>1</v>
      </c>
      <c r="AC15" s="194">
        <v>4</v>
      </c>
      <c r="AD15" s="183"/>
      <c r="AE15" s="184"/>
    </row>
    <row r="16" spans="1:31" s="31" customFormat="1" x14ac:dyDescent="0.25">
      <c r="A16" s="219"/>
      <c r="B16" s="52"/>
      <c r="C16" s="223"/>
      <c r="D16" s="224"/>
      <c r="E16" s="52"/>
      <c r="F16" s="225"/>
      <c r="G16" s="225"/>
      <c r="H16" s="225"/>
      <c r="I16" s="52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52"/>
      <c r="W16" s="226"/>
      <c r="X16" s="226"/>
      <c r="Y16" s="101"/>
      <c r="Z16" s="29"/>
      <c r="AA16" s="57"/>
      <c r="AB16" s="54">
        <v>1</v>
      </c>
      <c r="AC16" s="103">
        <v>4</v>
      </c>
      <c r="AD16" s="50"/>
      <c r="AE16" s="52"/>
    </row>
    <row r="17" spans="1:31" s="31" customFormat="1" x14ac:dyDescent="0.25">
      <c r="A17" s="51"/>
      <c r="B17" s="22"/>
      <c r="C17" s="14" t="s">
        <v>505</v>
      </c>
      <c r="D17" s="32" t="s">
        <v>912</v>
      </c>
      <c r="E17" s="22"/>
      <c r="F17" s="27"/>
      <c r="G17" s="27"/>
      <c r="H17" s="27"/>
      <c r="I17" s="2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2"/>
      <c r="W17" s="29"/>
      <c r="X17" s="29"/>
      <c r="Y17" s="29"/>
      <c r="Z17" s="29"/>
      <c r="AA17" s="57"/>
      <c r="AB17" s="54">
        <v>2</v>
      </c>
      <c r="AC17" s="103">
        <v>0</v>
      </c>
      <c r="AD17" s="50"/>
      <c r="AE17" s="52"/>
    </row>
    <row r="18" spans="1:31" s="185" customFormat="1" x14ac:dyDescent="0.25">
      <c r="A18" s="179"/>
      <c r="B18" s="22"/>
      <c r="C18" s="102" t="s">
        <v>506</v>
      </c>
      <c r="D18" s="126" t="s">
        <v>507</v>
      </c>
      <c r="E18" s="22"/>
      <c r="F18" s="27"/>
      <c r="G18" s="27"/>
      <c r="H18" s="27"/>
      <c r="I18" s="2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2"/>
      <c r="W18" s="29"/>
      <c r="X18" s="29"/>
      <c r="Y18" s="29"/>
      <c r="Z18" s="29" t="s">
        <v>1870</v>
      </c>
      <c r="AA18" s="57" t="s">
        <v>774</v>
      </c>
      <c r="AB18" s="181">
        <v>2</v>
      </c>
      <c r="AC18" s="194">
        <v>1</v>
      </c>
      <c r="AD18" s="183"/>
      <c r="AE18" s="184"/>
    </row>
    <row r="19" spans="1:31" s="185" customFormat="1" x14ac:dyDescent="0.25">
      <c r="A19" s="179"/>
      <c r="B19" s="22"/>
      <c r="C19" s="102" t="s">
        <v>931</v>
      </c>
      <c r="D19" s="126" t="s">
        <v>913</v>
      </c>
      <c r="E19" s="22"/>
      <c r="F19" s="27"/>
      <c r="G19" s="27"/>
      <c r="H19" s="27"/>
      <c r="I19" s="2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2"/>
      <c r="W19" s="29"/>
      <c r="X19" s="29"/>
      <c r="Y19" s="29"/>
      <c r="Z19" s="29" t="s">
        <v>1866</v>
      </c>
      <c r="AA19" s="126" t="s">
        <v>917</v>
      </c>
      <c r="AB19" s="181">
        <v>2</v>
      </c>
      <c r="AC19" s="194">
        <v>2</v>
      </c>
      <c r="AD19" s="183"/>
      <c r="AE19" s="184"/>
    </row>
    <row r="20" spans="1:31" s="185" customFormat="1" x14ac:dyDescent="0.25">
      <c r="A20" s="179"/>
      <c r="B20" s="22"/>
      <c r="C20" s="102" t="s">
        <v>932</v>
      </c>
      <c r="D20" s="126" t="s">
        <v>914</v>
      </c>
      <c r="E20" s="22"/>
      <c r="F20" s="27"/>
      <c r="G20" s="27"/>
      <c r="H20" s="27"/>
      <c r="I20" s="2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2"/>
      <c r="W20" s="29"/>
      <c r="X20" s="29"/>
      <c r="Y20" s="29"/>
      <c r="Z20" s="29" t="s">
        <v>1866</v>
      </c>
      <c r="AA20" s="126" t="s">
        <v>917</v>
      </c>
      <c r="AB20" s="181">
        <v>2</v>
      </c>
      <c r="AC20" s="194">
        <v>3</v>
      </c>
      <c r="AD20" s="183"/>
      <c r="AE20" s="184"/>
    </row>
    <row r="21" spans="1:31" s="185" customFormat="1" x14ac:dyDescent="0.25">
      <c r="A21" s="179"/>
      <c r="B21" s="22"/>
      <c r="C21" s="102" t="s">
        <v>933</v>
      </c>
      <c r="D21" s="126" t="s">
        <v>915</v>
      </c>
      <c r="E21" s="22"/>
      <c r="F21" s="27"/>
      <c r="G21" s="27"/>
      <c r="H21" s="27"/>
      <c r="I21" s="2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2"/>
      <c r="W21" s="29"/>
      <c r="X21" s="29"/>
      <c r="Y21" s="29"/>
      <c r="Z21" s="29" t="s">
        <v>1866</v>
      </c>
      <c r="AA21" s="126" t="s">
        <v>917</v>
      </c>
      <c r="AB21" s="181">
        <v>2</v>
      </c>
      <c r="AC21" s="194">
        <v>4</v>
      </c>
      <c r="AD21" s="183"/>
      <c r="AE21" s="184"/>
    </row>
    <row r="22" spans="1:31" s="185" customFormat="1" x14ac:dyDescent="0.25">
      <c r="A22" s="179"/>
      <c r="B22" s="22"/>
      <c r="C22" s="102" t="s">
        <v>934</v>
      </c>
      <c r="D22" s="126" t="s">
        <v>1766</v>
      </c>
      <c r="E22" s="22"/>
      <c r="F22" s="27"/>
      <c r="G22" s="27"/>
      <c r="H22" s="27"/>
      <c r="I22" s="2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2"/>
      <c r="W22" s="29"/>
      <c r="X22" s="29"/>
      <c r="Y22" s="29"/>
      <c r="Z22" s="29" t="s">
        <v>1868</v>
      </c>
      <c r="AA22" s="126" t="s">
        <v>773</v>
      </c>
      <c r="AB22" s="181">
        <v>2</v>
      </c>
      <c r="AC22" s="194">
        <v>5</v>
      </c>
      <c r="AD22" s="183"/>
      <c r="AE22" s="184"/>
    </row>
    <row r="23" spans="1:31" s="185" customFormat="1" x14ac:dyDescent="0.25">
      <c r="A23" s="179"/>
      <c r="B23" s="22"/>
      <c r="C23" s="102" t="s">
        <v>1810</v>
      </c>
      <c r="D23" s="126" t="s">
        <v>1867</v>
      </c>
      <c r="E23" s="22"/>
      <c r="F23" s="27"/>
      <c r="G23" s="27"/>
      <c r="H23" s="27"/>
      <c r="I23" s="2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2"/>
      <c r="W23" s="29"/>
      <c r="X23" s="29"/>
      <c r="Y23" s="29"/>
      <c r="Z23" s="29" t="s">
        <v>1868</v>
      </c>
      <c r="AA23" s="126" t="s">
        <v>773</v>
      </c>
      <c r="AB23" s="181">
        <v>2</v>
      </c>
      <c r="AC23" s="194">
        <v>6</v>
      </c>
      <c r="AD23" s="183"/>
      <c r="AE23" s="184"/>
    </row>
    <row r="24" spans="1:31" s="185" customFormat="1" x14ac:dyDescent="0.25">
      <c r="A24" s="179"/>
      <c r="B24" s="22"/>
      <c r="C24" s="102" t="s">
        <v>1811</v>
      </c>
      <c r="D24" s="126" t="s">
        <v>1812</v>
      </c>
      <c r="E24" s="22"/>
      <c r="F24" s="27"/>
      <c r="G24" s="27"/>
      <c r="H24" s="27"/>
      <c r="I24" s="2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2"/>
      <c r="W24" s="29"/>
      <c r="X24" s="29"/>
      <c r="Y24" s="29"/>
      <c r="Z24" s="29" t="s">
        <v>1866</v>
      </c>
      <c r="AA24" s="126" t="s">
        <v>917</v>
      </c>
      <c r="AB24" s="181">
        <v>2</v>
      </c>
      <c r="AC24" s="194">
        <v>7</v>
      </c>
      <c r="AD24" s="183"/>
      <c r="AE24" s="184"/>
    </row>
    <row r="25" spans="1:31" s="185" customFormat="1" x14ac:dyDescent="0.25">
      <c r="A25" s="179"/>
      <c r="B25" s="22"/>
      <c r="C25" s="102" t="s">
        <v>1813</v>
      </c>
      <c r="D25" s="126" t="s">
        <v>1814</v>
      </c>
      <c r="E25" s="22"/>
      <c r="F25" s="27"/>
      <c r="G25" s="27"/>
      <c r="H25" s="27"/>
      <c r="I25" s="2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2"/>
      <c r="W25" s="29"/>
      <c r="X25" s="29"/>
      <c r="Y25" s="29"/>
      <c r="Z25" s="29" t="s">
        <v>1866</v>
      </c>
      <c r="AA25" s="126" t="s">
        <v>917</v>
      </c>
      <c r="AB25" s="181">
        <v>2</v>
      </c>
      <c r="AC25" s="194">
        <v>8</v>
      </c>
      <c r="AD25" s="183"/>
      <c r="AE25" s="184"/>
    </row>
    <row r="26" spans="1:31" s="185" customFormat="1" x14ac:dyDescent="0.25">
      <c r="A26" s="179"/>
      <c r="B26" s="22"/>
      <c r="C26" s="102" t="s">
        <v>1815</v>
      </c>
      <c r="D26" s="126" t="s">
        <v>1816</v>
      </c>
      <c r="E26" s="22"/>
      <c r="F26" s="27"/>
      <c r="G26" s="27"/>
      <c r="H26" s="27"/>
      <c r="I26" s="2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2"/>
      <c r="W26" s="29"/>
      <c r="X26" s="29"/>
      <c r="Y26" s="29"/>
      <c r="Z26" s="29" t="s">
        <v>1866</v>
      </c>
      <c r="AA26" s="126" t="s">
        <v>917</v>
      </c>
      <c r="AB26" s="181">
        <v>2</v>
      </c>
      <c r="AC26" s="194">
        <v>9</v>
      </c>
      <c r="AD26" s="183"/>
      <c r="AE26" s="184"/>
    </row>
    <row r="27" spans="1:31" s="185" customFormat="1" x14ac:dyDescent="0.25">
      <c r="A27" s="179"/>
      <c r="B27" s="22"/>
      <c r="C27" s="102" t="s">
        <v>935</v>
      </c>
      <c r="D27" s="126" t="s">
        <v>916</v>
      </c>
      <c r="E27" s="22"/>
      <c r="F27" s="27"/>
      <c r="G27" s="27"/>
      <c r="H27" s="27"/>
      <c r="I27" s="2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2"/>
      <c r="W27" s="29"/>
      <c r="X27" s="29"/>
      <c r="Y27" s="29"/>
      <c r="Z27" s="29" t="s">
        <v>1869</v>
      </c>
      <c r="AA27" s="126" t="s">
        <v>918</v>
      </c>
      <c r="AB27" s="181">
        <v>2</v>
      </c>
      <c r="AC27" s="194">
        <v>10</v>
      </c>
      <c r="AD27" s="183"/>
      <c r="AE27" s="184"/>
    </row>
    <row r="28" spans="1:31" s="31" customFormat="1" x14ac:dyDescent="0.25">
      <c r="A28" s="219"/>
      <c r="B28" s="52"/>
      <c r="C28" s="223"/>
      <c r="D28" s="224"/>
      <c r="E28" s="52"/>
      <c r="F28" s="225"/>
      <c r="G28" s="225"/>
      <c r="H28" s="225"/>
      <c r="I28" s="52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52"/>
      <c r="W28" s="226"/>
      <c r="X28" s="226"/>
      <c r="Y28" s="29"/>
      <c r="Z28" s="29"/>
      <c r="AA28" s="57"/>
      <c r="AB28" s="54"/>
      <c r="AC28" s="103"/>
      <c r="AD28" s="50"/>
      <c r="AE28" s="52"/>
    </row>
    <row r="29" spans="1:31" s="31" customFormat="1" x14ac:dyDescent="0.25">
      <c r="A29" s="51"/>
      <c r="B29" s="22"/>
      <c r="C29" s="162" t="s">
        <v>755</v>
      </c>
      <c r="D29" s="192" t="s">
        <v>925</v>
      </c>
      <c r="E29" s="22"/>
      <c r="F29" s="27"/>
      <c r="G29" s="27"/>
      <c r="H29" s="27"/>
      <c r="I29" s="2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2"/>
      <c r="W29" s="29"/>
      <c r="X29" s="29"/>
      <c r="Y29" s="29"/>
      <c r="Z29" s="29"/>
      <c r="AA29" s="57"/>
      <c r="AB29" s="54">
        <v>3</v>
      </c>
      <c r="AC29" s="103">
        <v>0</v>
      </c>
      <c r="AD29" s="50"/>
      <c r="AE29" s="52"/>
    </row>
    <row r="30" spans="1:31" s="31" customFormat="1" x14ac:dyDescent="0.25">
      <c r="A30" s="51"/>
      <c r="B30" s="22"/>
      <c r="C30" s="102" t="s">
        <v>938</v>
      </c>
      <c r="D30" s="126" t="s">
        <v>919</v>
      </c>
      <c r="E30" s="22"/>
      <c r="F30" s="27"/>
      <c r="G30" s="27"/>
      <c r="H30" s="27"/>
      <c r="I30" s="2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2"/>
      <c r="W30" s="29"/>
      <c r="X30" s="29"/>
      <c r="Y30" s="29"/>
      <c r="Z30" s="217" t="s">
        <v>926</v>
      </c>
      <c r="AA30" s="218" t="s">
        <v>925</v>
      </c>
      <c r="AB30" s="54">
        <v>3</v>
      </c>
      <c r="AC30" s="194">
        <v>1</v>
      </c>
      <c r="AD30" s="50"/>
      <c r="AE30" s="52"/>
    </row>
    <row r="31" spans="1:31" s="31" customFormat="1" x14ac:dyDescent="0.25">
      <c r="A31" s="51"/>
      <c r="B31" s="22"/>
      <c r="C31" s="102" t="s">
        <v>939</v>
      </c>
      <c r="D31" s="126" t="s">
        <v>920</v>
      </c>
      <c r="E31" s="22"/>
      <c r="F31" s="27"/>
      <c r="G31" s="27"/>
      <c r="H31" s="27"/>
      <c r="I31" s="2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2"/>
      <c r="W31" s="29"/>
      <c r="X31" s="29"/>
      <c r="Y31" s="29"/>
      <c r="Z31" s="217" t="s">
        <v>926</v>
      </c>
      <c r="AA31" s="218" t="s">
        <v>925</v>
      </c>
      <c r="AB31" s="54">
        <v>3</v>
      </c>
      <c r="AC31" s="194">
        <v>2</v>
      </c>
      <c r="AD31" s="50"/>
      <c r="AE31" s="52"/>
    </row>
    <row r="32" spans="1:31" s="31" customFormat="1" x14ac:dyDescent="0.25">
      <c r="A32" s="51"/>
      <c r="B32" s="22"/>
      <c r="C32" s="102" t="s">
        <v>921</v>
      </c>
      <c r="D32" s="126" t="s">
        <v>922</v>
      </c>
      <c r="E32" s="22"/>
      <c r="F32" s="27"/>
      <c r="G32" s="27"/>
      <c r="H32" s="27"/>
      <c r="I32" s="2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2"/>
      <c r="W32" s="29"/>
      <c r="X32" s="29"/>
      <c r="Y32" s="29"/>
      <c r="Z32" s="217" t="s">
        <v>926</v>
      </c>
      <c r="AA32" s="218" t="s">
        <v>925</v>
      </c>
      <c r="AB32" s="54">
        <v>3</v>
      </c>
      <c r="AC32" s="194">
        <v>3</v>
      </c>
      <c r="AD32" s="50"/>
      <c r="AE32" s="52"/>
    </row>
    <row r="33" spans="1:31" s="31" customFormat="1" x14ac:dyDescent="0.25">
      <c r="A33" s="51"/>
      <c r="B33" s="22"/>
      <c r="C33" s="102" t="s">
        <v>923</v>
      </c>
      <c r="D33" s="126" t="s">
        <v>924</v>
      </c>
      <c r="E33" s="22"/>
      <c r="F33" s="27"/>
      <c r="G33" s="27"/>
      <c r="H33" s="27"/>
      <c r="I33" s="2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2"/>
      <c r="W33" s="29"/>
      <c r="X33" s="29"/>
      <c r="Y33" s="29"/>
      <c r="Z33" s="217" t="s">
        <v>926</v>
      </c>
      <c r="AA33" s="218" t="s">
        <v>925</v>
      </c>
      <c r="AB33" s="54">
        <v>3</v>
      </c>
      <c r="AC33" s="194">
        <v>4</v>
      </c>
      <c r="AD33" s="50"/>
      <c r="AE33" s="52"/>
    </row>
    <row r="34" spans="1:31" s="31" customFormat="1" x14ac:dyDescent="0.25">
      <c r="A34" s="219"/>
      <c r="B34" s="52"/>
      <c r="C34" s="223"/>
      <c r="D34" s="224"/>
      <c r="E34" s="52"/>
      <c r="F34" s="225"/>
      <c r="G34" s="225"/>
      <c r="H34" s="225"/>
      <c r="I34" s="52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52"/>
      <c r="W34" s="226"/>
      <c r="X34" s="226"/>
      <c r="Y34" s="29"/>
      <c r="Z34" s="29"/>
      <c r="AA34" s="57"/>
      <c r="AB34" s="54">
        <v>3</v>
      </c>
      <c r="AC34" s="194">
        <v>5</v>
      </c>
      <c r="AD34" s="50"/>
      <c r="AE34" s="52"/>
    </row>
    <row r="35" spans="1:31" s="31" customFormat="1" x14ac:dyDescent="0.25">
      <c r="A35" s="51"/>
      <c r="B35" s="22"/>
      <c r="C35" s="162" t="s">
        <v>758</v>
      </c>
      <c r="D35" s="114"/>
      <c r="E35" s="22"/>
      <c r="F35" s="27"/>
      <c r="G35" s="27"/>
      <c r="H35" s="27"/>
      <c r="I35" s="2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2"/>
      <c r="W35" s="29"/>
      <c r="X35" s="29"/>
      <c r="Y35" s="29"/>
      <c r="Z35" s="29"/>
      <c r="AA35" s="57"/>
      <c r="AB35" s="54"/>
      <c r="AC35" s="103"/>
      <c r="AD35" s="50"/>
      <c r="AE35" s="52"/>
    </row>
    <row r="36" spans="1:31" s="31" customFormat="1" x14ac:dyDescent="0.25">
      <c r="A36" s="51"/>
      <c r="B36" s="22"/>
      <c r="C36" s="162"/>
      <c r="D36" s="114"/>
      <c r="E36" s="22"/>
      <c r="F36" s="27"/>
      <c r="G36" s="27"/>
      <c r="H36" s="27"/>
      <c r="I36" s="22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2"/>
      <c r="W36" s="29"/>
      <c r="X36" s="29"/>
      <c r="Y36" s="29"/>
      <c r="Z36" s="29"/>
      <c r="AA36" s="57"/>
      <c r="AB36" s="54"/>
      <c r="AC36" s="103"/>
      <c r="AD36" s="50"/>
      <c r="AE36" s="52"/>
    </row>
    <row r="37" spans="1:31" s="31" customFormat="1" x14ac:dyDescent="0.25">
      <c r="A37" s="51"/>
      <c r="B37" s="22"/>
      <c r="C37" s="162"/>
      <c r="D37" s="114"/>
      <c r="E37" s="22"/>
      <c r="F37" s="27"/>
      <c r="G37" s="27"/>
      <c r="H37" s="27"/>
      <c r="I37" s="22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2"/>
      <c r="W37" s="29"/>
      <c r="X37" s="29"/>
      <c r="Y37" s="29"/>
      <c r="Z37" s="29"/>
      <c r="AA37" s="57"/>
      <c r="AB37" s="54"/>
      <c r="AC37" s="103"/>
      <c r="AD37" s="50"/>
      <c r="AE37" s="52"/>
    </row>
    <row r="38" spans="1:31" s="31" customFormat="1" x14ac:dyDescent="0.25">
      <c r="A38" s="51"/>
      <c r="B38" s="22"/>
      <c r="C38" s="162"/>
      <c r="D38" s="114"/>
      <c r="E38" s="22"/>
      <c r="F38" s="27"/>
      <c r="G38" s="27"/>
      <c r="H38" s="27"/>
      <c r="I38" s="22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2"/>
      <c r="W38" s="29"/>
      <c r="X38" s="29"/>
      <c r="Y38" s="29"/>
      <c r="Z38" s="29"/>
      <c r="AA38" s="57"/>
      <c r="AB38" s="54"/>
      <c r="AC38" s="103"/>
      <c r="AD38" s="50"/>
      <c r="AE38" s="52"/>
    </row>
    <row r="39" spans="1:31" s="31" customFormat="1" x14ac:dyDescent="0.25">
      <c r="A39" s="219"/>
      <c r="B39" s="52"/>
      <c r="C39" s="223"/>
      <c r="D39" s="224"/>
      <c r="E39" s="52"/>
      <c r="F39" s="225"/>
      <c r="G39" s="225"/>
      <c r="H39" s="225"/>
      <c r="I39" s="52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52"/>
      <c r="W39" s="226"/>
      <c r="X39" s="226"/>
      <c r="Y39" s="29"/>
      <c r="Z39" s="29"/>
      <c r="AA39" s="57"/>
      <c r="AB39" s="54"/>
      <c r="AC39" s="103"/>
      <c r="AD39" s="50"/>
      <c r="AE39" s="52"/>
    </row>
    <row r="40" spans="1:31" s="31" customFormat="1" x14ac:dyDescent="0.25">
      <c r="A40" s="195"/>
      <c r="B40" s="22"/>
      <c r="C40" s="196" t="s">
        <v>756</v>
      </c>
      <c r="D40" s="192" t="s">
        <v>929</v>
      </c>
      <c r="E40" s="22"/>
      <c r="F40" s="198"/>
      <c r="G40" s="198"/>
      <c r="H40" s="198"/>
      <c r="I40" s="22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22"/>
      <c r="W40" s="197"/>
      <c r="X40" s="197"/>
      <c r="Y40" s="197"/>
      <c r="Z40" s="197"/>
      <c r="AA40" s="199"/>
      <c r="AB40" s="54">
        <v>4</v>
      </c>
      <c r="AC40" s="103">
        <v>0</v>
      </c>
      <c r="AD40" s="50"/>
      <c r="AE40" s="52"/>
    </row>
    <row r="41" spans="1:31" s="185" customFormat="1" x14ac:dyDescent="0.25">
      <c r="A41" s="179"/>
      <c r="B41" s="22"/>
      <c r="C41" s="102" t="s">
        <v>936</v>
      </c>
      <c r="D41" s="126" t="s">
        <v>927</v>
      </c>
      <c r="E41" s="22"/>
      <c r="F41" s="27"/>
      <c r="G41" s="27"/>
      <c r="H41" s="27"/>
      <c r="I41" s="22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2"/>
      <c r="W41" s="29"/>
      <c r="X41" s="29"/>
      <c r="Y41" s="29"/>
      <c r="Z41" s="217" t="s">
        <v>930</v>
      </c>
      <c r="AA41" s="218" t="s">
        <v>929</v>
      </c>
      <c r="AB41" s="181">
        <v>4</v>
      </c>
      <c r="AC41" s="194">
        <v>1</v>
      </c>
      <c r="AD41" s="183"/>
      <c r="AE41" s="184"/>
    </row>
    <row r="42" spans="1:31" s="185" customFormat="1" x14ac:dyDescent="0.25">
      <c r="A42" s="179"/>
      <c r="B42" s="22"/>
      <c r="C42" s="102" t="s">
        <v>937</v>
      </c>
      <c r="D42" s="126" t="s">
        <v>928</v>
      </c>
      <c r="E42" s="22"/>
      <c r="F42" s="27"/>
      <c r="G42" s="27"/>
      <c r="H42" s="27"/>
      <c r="I42" s="22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2"/>
      <c r="W42" s="29"/>
      <c r="X42" s="29"/>
      <c r="Y42" s="29"/>
      <c r="Z42" s="217" t="s">
        <v>930</v>
      </c>
      <c r="AA42" s="218" t="s">
        <v>929</v>
      </c>
      <c r="AB42" s="181">
        <v>4</v>
      </c>
      <c r="AC42" s="194">
        <v>2</v>
      </c>
      <c r="AD42" s="183"/>
      <c r="AE42" s="184"/>
    </row>
    <row r="43" spans="1:31" s="31" customFormat="1" x14ac:dyDescent="0.25">
      <c r="A43" s="149"/>
      <c r="B43" s="22"/>
      <c r="C43" s="200"/>
      <c r="D43" s="151"/>
      <c r="E43" s="22"/>
      <c r="F43" s="152"/>
      <c r="G43" s="152"/>
      <c r="H43" s="152"/>
      <c r="I43" s="2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22"/>
      <c r="W43" s="166"/>
      <c r="X43" s="166"/>
      <c r="Y43" s="166"/>
      <c r="Z43" s="166"/>
      <c r="AA43" s="201"/>
      <c r="AB43" s="54">
        <v>4</v>
      </c>
      <c r="AC43" s="103">
        <v>3</v>
      </c>
      <c r="AD43" s="50"/>
      <c r="AE43" s="52"/>
    </row>
    <row r="44" spans="1:31" s="31" customFormat="1" x14ac:dyDescent="0.25">
      <c r="A44" s="219"/>
      <c r="B44" s="52"/>
      <c r="C44" s="223"/>
      <c r="D44" s="224"/>
      <c r="E44" s="52"/>
      <c r="F44" s="225"/>
      <c r="G44" s="225"/>
      <c r="H44" s="225"/>
      <c r="I44" s="52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52"/>
      <c r="W44" s="226"/>
      <c r="X44" s="226"/>
      <c r="Y44" s="29"/>
      <c r="Z44" s="29"/>
      <c r="AA44" s="57"/>
      <c r="AB44" s="54"/>
      <c r="AC44" s="103"/>
      <c r="AD44" s="50"/>
      <c r="AE44" s="52"/>
    </row>
    <row r="45" spans="1:31" s="31" customFormat="1" x14ac:dyDescent="0.25">
      <c r="A45" s="51"/>
      <c r="B45" s="22"/>
      <c r="C45" s="162" t="s">
        <v>757</v>
      </c>
      <c r="D45" s="114"/>
      <c r="E45" s="22"/>
      <c r="F45" s="27"/>
      <c r="G45" s="27"/>
      <c r="H45" s="27"/>
      <c r="I45" s="2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2"/>
      <c r="W45" s="29"/>
      <c r="X45" s="29"/>
      <c r="Y45" s="29"/>
      <c r="Z45" s="29"/>
      <c r="AA45" s="57"/>
      <c r="AB45" s="54"/>
      <c r="AC45" s="103"/>
      <c r="AD45" s="50"/>
      <c r="AE45" s="52"/>
    </row>
    <row r="46" spans="1:31" s="31" customFormat="1" x14ac:dyDescent="0.25">
      <c r="A46" s="51"/>
      <c r="B46" s="22"/>
      <c r="C46" s="113"/>
      <c r="D46" s="114"/>
      <c r="E46" s="22"/>
      <c r="F46" s="27"/>
      <c r="G46" s="27"/>
      <c r="H46" s="27"/>
      <c r="I46" s="2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2"/>
      <c r="W46" s="29"/>
      <c r="X46" s="29"/>
      <c r="Y46" s="29"/>
      <c r="Z46" s="29"/>
      <c r="AA46" s="57"/>
      <c r="AB46" s="54"/>
      <c r="AC46" s="103"/>
      <c r="AD46" s="50"/>
      <c r="AE46" s="52"/>
    </row>
    <row r="47" spans="1:31" s="31" customFormat="1" x14ac:dyDescent="0.25">
      <c r="A47" s="51"/>
      <c r="B47" s="22"/>
      <c r="C47" s="113"/>
      <c r="D47" s="114"/>
      <c r="E47" s="22"/>
      <c r="F47" s="27"/>
      <c r="G47" s="27"/>
      <c r="H47" s="27"/>
      <c r="I47" s="22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2"/>
      <c r="W47" s="29"/>
      <c r="X47" s="29"/>
      <c r="Y47" s="29"/>
      <c r="Z47" s="29"/>
      <c r="AA47" s="57"/>
      <c r="AB47" s="54"/>
      <c r="AC47" s="103"/>
      <c r="AD47" s="50"/>
      <c r="AE47" s="52"/>
    </row>
    <row r="48" spans="1:31" s="31" customFormat="1" x14ac:dyDescent="0.25">
      <c r="A48" s="51"/>
      <c r="B48" s="22"/>
      <c r="C48" s="113"/>
      <c r="D48" s="114"/>
      <c r="E48" s="22"/>
      <c r="F48" s="27"/>
      <c r="G48" s="27"/>
      <c r="H48" s="27"/>
      <c r="I48" s="22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2"/>
      <c r="W48" s="29"/>
      <c r="X48" s="29"/>
      <c r="Y48" s="29"/>
      <c r="Z48" s="29"/>
      <c r="AA48" s="57"/>
      <c r="AB48" s="54"/>
      <c r="AC48" s="103"/>
      <c r="AD48" s="50"/>
      <c r="AE48" s="52"/>
    </row>
    <row r="49" spans="1:31" s="31" customFormat="1" x14ac:dyDescent="0.25">
      <c r="A49" s="51"/>
      <c r="B49" s="51"/>
      <c r="C49" s="113"/>
      <c r="D49" s="114"/>
      <c r="E49" s="29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9"/>
      <c r="X49" s="29"/>
      <c r="Y49" s="29"/>
      <c r="Z49" s="29"/>
      <c r="AA49" s="57"/>
      <c r="AB49" s="54"/>
      <c r="AC49" s="103"/>
      <c r="AD49" s="50"/>
      <c r="AE49" s="52"/>
    </row>
    <row r="50" spans="1:31" s="31" customFormat="1" x14ac:dyDescent="0.25">
      <c r="A50" s="51"/>
      <c r="B50" s="51"/>
      <c r="C50" s="113"/>
      <c r="D50" s="114"/>
      <c r="E50" s="29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9"/>
      <c r="X50" s="29"/>
      <c r="Y50" s="29"/>
      <c r="Z50" s="29"/>
      <c r="AA50" s="57"/>
      <c r="AB50" s="54"/>
      <c r="AC50" s="103"/>
      <c r="AD50" s="50"/>
      <c r="AE50" s="52"/>
    </row>
    <row r="51" spans="1:31" s="31" customFormat="1" x14ac:dyDescent="0.25">
      <c r="A51" s="51"/>
      <c r="B51" s="51"/>
      <c r="C51" s="113"/>
      <c r="D51" s="114"/>
      <c r="E51" s="29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9"/>
      <c r="X51" s="29"/>
      <c r="Y51" s="29"/>
      <c r="Z51" s="29"/>
      <c r="AA51" s="57"/>
      <c r="AB51" s="54"/>
      <c r="AC51" s="103"/>
      <c r="AD51" s="50"/>
      <c r="AE51" s="52"/>
    </row>
    <row r="52" spans="1:31" s="31" customFormat="1" x14ac:dyDescent="0.25">
      <c r="A52" s="51"/>
      <c r="B52" s="51"/>
      <c r="C52" s="113"/>
      <c r="D52" s="114"/>
      <c r="E52" s="29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9"/>
      <c r="X52" s="29"/>
      <c r="Y52" s="29"/>
      <c r="Z52" s="29"/>
      <c r="AA52" s="57"/>
      <c r="AB52" s="54"/>
      <c r="AC52" s="103"/>
      <c r="AD52" s="50"/>
      <c r="AE52" s="52"/>
    </row>
    <row r="53" spans="1:31" s="31" customFormat="1" x14ac:dyDescent="0.25">
      <c r="A53" s="51"/>
      <c r="B53" s="51"/>
      <c r="C53" s="113"/>
      <c r="D53" s="114"/>
      <c r="E53" s="29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9"/>
      <c r="X53" s="29"/>
      <c r="Y53" s="29"/>
      <c r="Z53" s="29"/>
      <c r="AA53" s="57"/>
      <c r="AB53" s="54"/>
      <c r="AC53" s="103"/>
      <c r="AD53" s="50"/>
      <c r="AE53" s="52"/>
    </row>
    <row r="54" spans="1:31" s="31" customFormat="1" x14ac:dyDescent="0.25">
      <c r="A54" s="51"/>
      <c r="B54" s="51"/>
      <c r="C54" s="113"/>
      <c r="D54" s="114"/>
      <c r="E54" s="29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9"/>
      <c r="X54" s="29"/>
      <c r="Y54" s="29"/>
      <c r="Z54" s="29"/>
      <c r="AA54" s="57"/>
      <c r="AB54" s="54"/>
      <c r="AC54" s="103"/>
      <c r="AD54" s="50"/>
      <c r="AE54" s="52"/>
    </row>
    <row r="55" spans="1:31" s="31" customFormat="1" x14ac:dyDescent="0.25">
      <c r="A55" s="51"/>
      <c r="B55" s="51"/>
      <c r="C55" s="113"/>
      <c r="D55" s="114"/>
      <c r="E55" s="29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9"/>
      <c r="X55" s="29"/>
      <c r="Y55" s="29"/>
      <c r="Z55" s="29"/>
      <c r="AA55" s="57"/>
      <c r="AB55" s="54"/>
      <c r="AC55" s="103"/>
      <c r="AD55" s="50"/>
      <c r="AE55" s="52"/>
    </row>
    <row r="56" spans="1:31" s="31" customFormat="1" x14ac:dyDescent="0.25">
      <c r="A56" s="51"/>
      <c r="B56" s="51"/>
      <c r="C56" s="113"/>
      <c r="D56" s="114"/>
      <c r="E56" s="29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9"/>
      <c r="X56" s="29"/>
      <c r="Y56" s="29"/>
      <c r="Z56" s="29"/>
      <c r="AA56" s="57"/>
      <c r="AB56" s="54"/>
      <c r="AC56" s="103"/>
      <c r="AD56" s="50"/>
      <c r="AE56" s="52"/>
    </row>
    <row r="57" spans="1:31" s="31" customFormat="1" x14ac:dyDescent="0.25">
      <c r="A57" s="51"/>
      <c r="B57" s="51"/>
      <c r="C57" s="113"/>
      <c r="D57" s="114"/>
      <c r="E57" s="29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9"/>
      <c r="X57" s="29"/>
      <c r="Y57" s="29"/>
      <c r="Z57" s="29"/>
      <c r="AA57" s="57"/>
      <c r="AB57" s="54"/>
      <c r="AC57" s="103"/>
      <c r="AD57" s="50"/>
      <c r="AE57" s="52"/>
    </row>
    <row r="58" spans="1:31" s="31" customFormat="1" x14ac:dyDescent="0.25">
      <c r="A58" s="51"/>
      <c r="B58" s="51"/>
      <c r="C58" s="113"/>
      <c r="D58" s="114"/>
      <c r="E58" s="29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9"/>
      <c r="X58" s="29"/>
      <c r="Y58" s="29"/>
      <c r="Z58" s="29"/>
      <c r="AA58" s="57"/>
      <c r="AB58" s="54"/>
      <c r="AC58" s="103"/>
      <c r="AD58" s="50"/>
      <c r="AE58" s="52"/>
    </row>
    <row r="59" spans="1:31" s="31" customFormat="1" x14ac:dyDescent="0.25">
      <c r="A59" s="51"/>
      <c r="B59" s="51"/>
      <c r="C59" s="113"/>
      <c r="D59" s="114"/>
      <c r="E59" s="29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9"/>
      <c r="X59" s="29"/>
      <c r="Y59" s="29"/>
      <c r="Z59" s="29"/>
      <c r="AA59" s="57"/>
      <c r="AB59" s="54"/>
      <c r="AC59" s="103"/>
      <c r="AD59" s="50"/>
      <c r="AE59" s="52"/>
    </row>
    <row r="60" spans="1:31" s="31" customFormat="1" x14ac:dyDescent="0.25">
      <c r="A60" s="51"/>
      <c r="B60" s="51"/>
      <c r="C60" s="113"/>
      <c r="D60" s="114"/>
      <c r="E60" s="29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9"/>
      <c r="X60" s="29"/>
      <c r="Y60" s="29"/>
      <c r="Z60" s="29"/>
      <c r="AA60" s="57"/>
      <c r="AB60" s="54"/>
      <c r="AC60" s="103"/>
      <c r="AD60" s="50"/>
      <c r="AE60" s="52"/>
    </row>
    <row r="61" spans="1:31" s="31" customFormat="1" x14ac:dyDescent="0.25">
      <c r="A61" s="46"/>
      <c r="B61" s="51"/>
      <c r="C61" s="113"/>
      <c r="D61" s="114"/>
      <c r="E61" s="29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9"/>
      <c r="X61" s="29"/>
      <c r="Y61" s="29"/>
      <c r="Z61" s="29"/>
      <c r="AA61" s="57"/>
      <c r="AB61" s="54"/>
      <c r="AC61" s="103"/>
      <c r="AD61" s="50"/>
      <c r="AE61" s="52"/>
    </row>
    <row r="62" spans="1:31" s="31" customFormat="1" x14ac:dyDescent="0.25">
      <c r="A62" s="51"/>
      <c r="B62" s="51"/>
      <c r="C62" s="113"/>
      <c r="D62" s="114"/>
      <c r="E62" s="29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9"/>
      <c r="X62" s="29"/>
      <c r="Y62" s="29"/>
      <c r="Z62" s="29"/>
      <c r="AA62" s="57"/>
      <c r="AB62" s="54"/>
      <c r="AC62" s="103"/>
      <c r="AD62" s="50"/>
      <c r="AE62" s="52"/>
    </row>
    <row r="63" spans="1:31" s="31" customFormat="1" x14ac:dyDescent="0.25">
      <c r="A63" s="46"/>
      <c r="B63" s="51"/>
      <c r="C63" s="113"/>
      <c r="D63" s="114"/>
      <c r="E63" s="29"/>
      <c r="F63" s="63"/>
      <c r="G63" s="64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27"/>
      <c r="W63" s="29"/>
      <c r="X63" s="29"/>
      <c r="Y63" s="29"/>
      <c r="Z63" s="29"/>
      <c r="AA63" s="57"/>
      <c r="AB63" s="54"/>
      <c r="AC63" s="103"/>
      <c r="AD63" s="50"/>
      <c r="AE63" s="52"/>
    </row>
    <row r="64" spans="1:31" s="31" customFormat="1" x14ac:dyDescent="0.25">
      <c r="A64" s="51"/>
      <c r="B64" s="51"/>
      <c r="C64" s="113"/>
      <c r="D64" s="114"/>
      <c r="E64" s="29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9"/>
      <c r="X64" s="29"/>
      <c r="Y64" s="29"/>
      <c r="Z64" s="29"/>
      <c r="AA64" s="57"/>
      <c r="AB64" s="54"/>
      <c r="AC64" s="103"/>
      <c r="AD64" s="50"/>
      <c r="AE64" s="52"/>
    </row>
    <row r="65" spans="1:31" s="31" customFormat="1" x14ac:dyDescent="0.25">
      <c r="A65" s="52"/>
      <c r="B65" s="52"/>
      <c r="C65" s="78"/>
      <c r="D65" s="79"/>
      <c r="E65" s="3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34"/>
      <c r="X65" s="34"/>
      <c r="Y65" s="34"/>
      <c r="Z65" s="34"/>
      <c r="AA65" s="65"/>
      <c r="AB65" s="54"/>
      <c r="AC65" s="78"/>
      <c r="AD65" s="50"/>
      <c r="AE65" s="52"/>
    </row>
    <row r="66" spans="1:31" s="31" customFormat="1" x14ac:dyDescent="0.25">
      <c r="A66" s="52"/>
      <c r="B66" s="52"/>
      <c r="C66" s="78"/>
      <c r="D66" s="79"/>
      <c r="E66" s="3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34"/>
      <c r="X66" s="34"/>
      <c r="Y66" s="34"/>
      <c r="Z66" s="34"/>
      <c r="AA66" s="65"/>
      <c r="AB66" s="54"/>
      <c r="AC66" s="78"/>
      <c r="AD66" s="50"/>
      <c r="AE66" s="52"/>
    </row>
    <row r="67" spans="1:31" s="31" customFormat="1" x14ac:dyDescent="0.25">
      <c r="A67" s="50"/>
      <c r="B67" s="52"/>
      <c r="C67" s="78"/>
      <c r="D67" s="79"/>
      <c r="E67" s="34"/>
      <c r="F67" s="70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56"/>
      <c r="W67" s="34"/>
      <c r="X67" s="34"/>
      <c r="Y67" s="34"/>
      <c r="Z67" s="34"/>
      <c r="AA67" s="65"/>
      <c r="AB67" s="54"/>
      <c r="AC67" s="78"/>
      <c r="AD67" s="50"/>
      <c r="AE67" s="52"/>
    </row>
    <row r="68" spans="1:31" s="31" customFormat="1" x14ac:dyDescent="0.25">
      <c r="A68" s="52"/>
      <c r="B68" s="52"/>
      <c r="C68" s="78"/>
      <c r="D68" s="79"/>
      <c r="E68" s="34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34"/>
      <c r="X68" s="34"/>
      <c r="Y68" s="34"/>
      <c r="Z68" s="34"/>
      <c r="AA68" s="65"/>
      <c r="AB68" s="54"/>
      <c r="AC68" s="78"/>
      <c r="AD68" s="50"/>
      <c r="AE68" s="52"/>
    </row>
    <row r="69" spans="1:31" s="31" customFormat="1" x14ac:dyDescent="0.25">
      <c r="A69" s="50"/>
      <c r="B69" s="52"/>
      <c r="C69" s="78"/>
      <c r="D69" s="79"/>
      <c r="E69" s="34"/>
      <c r="F69" s="70"/>
      <c r="G69" s="7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56"/>
      <c r="W69" s="34"/>
      <c r="X69" s="34"/>
      <c r="Y69" s="34"/>
      <c r="Z69" s="34"/>
      <c r="AA69" s="65"/>
      <c r="AB69" s="54"/>
      <c r="AC69" s="78"/>
      <c r="AD69" s="50"/>
      <c r="AE69" s="52"/>
    </row>
    <row r="70" spans="1:31" s="31" customFormat="1" x14ac:dyDescent="0.25">
      <c r="A70" s="52"/>
      <c r="B70" s="52"/>
      <c r="C70" s="78"/>
      <c r="D70" s="79"/>
      <c r="E70" s="34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34"/>
      <c r="X70" s="34"/>
      <c r="Y70" s="34"/>
      <c r="Z70" s="34"/>
      <c r="AA70" s="65"/>
      <c r="AB70" s="54"/>
      <c r="AC70" s="78"/>
      <c r="AD70" s="50"/>
      <c r="AE70" s="52"/>
    </row>
    <row r="71" spans="1:31" s="31" customFormat="1" x14ac:dyDescent="0.25">
      <c r="A71" s="52"/>
      <c r="B71" s="52"/>
      <c r="C71" s="78"/>
      <c r="D71" s="79"/>
      <c r="E71" s="3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34"/>
      <c r="X71" s="34"/>
      <c r="Y71" s="34"/>
      <c r="Z71" s="34"/>
      <c r="AA71" s="65"/>
      <c r="AB71" s="54"/>
      <c r="AC71" s="78"/>
      <c r="AD71" s="50"/>
      <c r="AE71" s="52"/>
    </row>
    <row r="72" spans="1:31" s="31" customFormat="1" x14ac:dyDescent="0.25">
      <c r="A72" s="52"/>
      <c r="B72" s="52"/>
      <c r="C72" s="78"/>
      <c r="D72" s="79"/>
      <c r="E72" s="34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34"/>
      <c r="X72" s="34"/>
      <c r="Y72" s="34"/>
      <c r="Z72" s="34"/>
      <c r="AA72" s="65"/>
      <c r="AB72" s="54"/>
      <c r="AC72" s="78"/>
      <c r="AD72" s="50"/>
      <c r="AE72" s="52"/>
    </row>
    <row r="73" spans="1:31" s="31" customFormat="1" x14ac:dyDescent="0.25">
      <c r="A73" s="52"/>
      <c r="B73" s="52"/>
      <c r="C73" s="78"/>
      <c r="D73" s="79"/>
      <c r="E73" s="34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34"/>
      <c r="X73" s="34"/>
      <c r="Y73" s="34"/>
      <c r="Z73" s="34"/>
      <c r="AA73" s="65"/>
      <c r="AB73" s="54"/>
      <c r="AC73" s="78"/>
      <c r="AD73" s="50"/>
      <c r="AE73" s="52"/>
    </row>
    <row r="74" spans="1:31" s="31" customFormat="1" x14ac:dyDescent="0.25">
      <c r="A74" s="52"/>
      <c r="B74" s="52"/>
      <c r="C74" s="78"/>
      <c r="D74" s="79"/>
      <c r="E74" s="3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34"/>
      <c r="X74" s="34"/>
      <c r="Y74" s="34"/>
      <c r="Z74" s="34"/>
      <c r="AA74" s="65"/>
      <c r="AB74" s="54"/>
      <c r="AC74" s="78"/>
      <c r="AD74" s="50"/>
      <c r="AE74" s="52"/>
    </row>
    <row r="75" spans="1:31" s="31" customFormat="1" x14ac:dyDescent="0.25">
      <c r="A75" s="52"/>
      <c r="B75" s="52"/>
      <c r="C75" s="78"/>
      <c r="D75" s="79"/>
      <c r="E75" s="34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34"/>
      <c r="X75" s="34"/>
      <c r="Y75" s="34"/>
      <c r="Z75" s="34"/>
      <c r="AA75" s="65"/>
      <c r="AB75" s="54"/>
      <c r="AC75" s="78"/>
      <c r="AD75" s="50"/>
      <c r="AE75" s="52"/>
    </row>
    <row r="76" spans="1:31" s="31" customFormat="1" x14ac:dyDescent="0.25">
      <c r="A76" s="52"/>
      <c r="B76" s="52"/>
      <c r="C76" s="78"/>
      <c r="D76" s="79"/>
      <c r="E76" s="34"/>
      <c r="F76" s="70"/>
      <c r="G76" s="71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56"/>
      <c r="W76" s="34"/>
      <c r="X76" s="34"/>
      <c r="Y76" s="34"/>
      <c r="Z76" s="34"/>
      <c r="AA76" s="65"/>
      <c r="AB76" s="54"/>
      <c r="AC76" s="78"/>
      <c r="AD76" s="50"/>
      <c r="AE76" s="52"/>
    </row>
    <row r="77" spans="1:31" s="31" customFormat="1" x14ac:dyDescent="0.25">
      <c r="A77" s="52"/>
      <c r="B77" s="52"/>
      <c r="C77" s="78"/>
      <c r="D77" s="79"/>
      <c r="E77" s="34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34"/>
      <c r="X77" s="34"/>
      <c r="Y77" s="34"/>
      <c r="Z77" s="34"/>
      <c r="AA77" s="65"/>
      <c r="AB77" s="54"/>
      <c r="AC77" s="78"/>
      <c r="AD77" s="50"/>
      <c r="AE77" s="52"/>
    </row>
    <row r="78" spans="1:31" s="31" customFormat="1" x14ac:dyDescent="0.25">
      <c r="A78" s="52"/>
      <c r="B78" s="52"/>
      <c r="C78" s="78"/>
      <c r="D78" s="79"/>
      <c r="E78" s="3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34"/>
      <c r="X78" s="34"/>
      <c r="Y78" s="34"/>
      <c r="Z78" s="34"/>
      <c r="AA78" s="65"/>
      <c r="AB78" s="54"/>
      <c r="AC78" s="78"/>
      <c r="AD78" s="50"/>
      <c r="AE78" s="52"/>
    </row>
    <row r="79" spans="1:31" s="31" customFormat="1" x14ac:dyDescent="0.25">
      <c r="A79" s="52"/>
      <c r="B79" s="52"/>
      <c r="C79" s="78"/>
      <c r="D79" s="79"/>
      <c r="E79" s="3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4"/>
      <c r="X79" s="34"/>
      <c r="Y79" s="34"/>
      <c r="Z79" s="34"/>
      <c r="AA79" s="65"/>
      <c r="AB79" s="54"/>
      <c r="AC79" s="78"/>
      <c r="AD79" s="50"/>
      <c r="AE79" s="52"/>
    </row>
    <row r="80" spans="1:31" s="31" customFormat="1" x14ac:dyDescent="0.25">
      <c r="A80" s="52"/>
      <c r="B80" s="52"/>
      <c r="C80" s="78"/>
      <c r="D80" s="79"/>
      <c r="E80" s="3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34"/>
      <c r="X80" s="34"/>
      <c r="Y80" s="34"/>
      <c r="Z80" s="34"/>
      <c r="AA80" s="65"/>
      <c r="AB80" s="54"/>
      <c r="AC80" s="78"/>
      <c r="AD80" s="50"/>
      <c r="AE80" s="52"/>
    </row>
    <row r="81" spans="1:31" s="31" customFormat="1" x14ac:dyDescent="0.25">
      <c r="A81" s="50"/>
      <c r="B81" s="52"/>
      <c r="C81" s="78"/>
      <c r="D81" s="79"/>
      <c r="E81" s="34"/>
      <c r="F81" s="70"/>
      <c r="G81" s="71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56"/>
      <c r="W81" s="34"/>
      <c r="X81" s="34"/>
      <c r="Y81" s="34"/>
      <c r="Z81" s="34"/>
      <c r="AA81" s="65"/>
      <c r="AB81" s="54"/>
      <c r="AC81" s="78"/>
      <c r="AD81" s="50"/>
      <c r="AE81" s="52"/>
    </row>
    <row r="82" spans="1:31" s="31" customFormat="1" x14ac:dyDescent="0.25">
      <c r="A82" s="52"/>
      <c r="B82" s="52"/>
      <c r="C82" s="78"/>
      <c r="D82" s="79"/>
      <c r="E82" s="34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34"/>
      <c r="X82" s="34"/>
      <c r="Y82" s="34"/>
      <c r="Z82" s="34"/>
      <c r="AA82" s="65"/>
      <c r="AB82" s="54"/>
      <c r="AC82" s="78"/>
      <c r="AD82" s="50"/>
      <c r="AE82" s="52"/>
    </row>
    <row r="83" spans="1:31" s="31" customFormat="1" x14ac:dyDescent="0.25">
      <c r="A83" s="52"/>
      <c r="B83" s="52"/>
      <c r="C83" s="78"/>
      <c r="D83" s="79"/>
      <c r="E83" s="3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34"/>
      <c r="X83" s="34"/>
      <c r="Y83" s="34"/>
      <c r="Z83" s="34"/>
      <c r="AA83" s="65"/>
      <c r="AB83" s="54"/>
      <c r="AC83" s="78"/>
      <c r="AD83" s="50"/>
      <c r="AE83" s="52"/>
    </row>
    <row r="84" spans="1:31" s="31" customFormat="1" x14ac:dyDescent="0.25">
      <c r="A84" s="52"/>
      <c r="B84" s="52"/>
      <c r="C84" s="78"/>
      <c r="D84" s="79"/>
      <c r="E84" s="3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34"/>
      <c r="X84" s="34"/>
      <c r="Y84" s="34"/>
      <c r="Z84" s="34"/>
      <c r="AA84" s="65"/>
      <c r="AB84" s="54"/>
      <c r="AC84" s="78"/>
      <c r="AD84" s="50"/>
      <c r="AE84" s="52"/>
    </row>
    <row r="85" spans="1:31" s="31" customFormat="1" x14ac:dyDescent="0.25">
      <c r="A85" s="50"/>
      <c r="B85" s="52"/>
      <c r="C85" s="78"/>
      <c r="D85" s="79"/>
      <c r="E85" s="34"/>
      <c r="F85" s="70"/>
      <c r="G85" s="71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56"/>
      <c r="W85" s="34"/>
      <c r="X85" s="34"/>
      <c r="Y85" s="34"/>
      <c r="Z85" s="34"/>
      <c r="AA85" s="65"/>
      <c r="AB85" s="54"/>
      <c r="AC85" s="78"/>
      <c r="AD85" s="50"/>
      <c r="AE85" s="52"/>
    </row>
    <row r="86" spans="1:31" s="31" customFormat="1" x14ac:dyDescent="0.25">
      <c r="A86" s="52"/>
      <c r="B86" s="52"/>
      <c r="C86" s="78"/>
      <c r="D86" s="79"/>
      <c r="E86" s="3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34"/>
      <c r="X86" s="34"/>
      <c r="Y86" s="34"/>
      <c r="Z86" s="34"/>
      <c r="AA86" s="65"/>
      <c r="AB86" s="54"/>
      <c r="AC86" s="78"/>
      <c r="AD86" s="50"/>
      <c r="AE86" s="52"/>
    </row>
    <row r="87" spans="1:31" s="31" customFormat="1" x14ac:dyDescent="0.25">
      <c r="A87" s="52"/>
      <c r="B87" s="52"/>
      <c r="C87" s="78"/>
      <c r="D87" s="79"/>
      <c r="E87" s="34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34"/>
      <c r="X87" s="34"/>
      <c r="Y87" s="34"/>
      <c r="Z87" s="34"/>
      <c r="AA87" s="65"/>
      <c r="AB87" s="54"/>
      <c r="AC87" s="78"/>
      <c r="AD87" s="50"/>
      <c r="AE87" s="52"/>
    </row>
    <row r="88" spans="1:31" s="31" customFormat="1" x14ac:dyDescent="0.25">
      <c r="A88" s="52"/>
      <c r="B88" s="52"/>
      <c r="C88" s="78"/>
      <c r="D88" s="79"/>
      <c r="E88" s="3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34"/>
      <c r="X88" s="34"/>
      <c r="Y88" s="34"/>
      <c r="Z88" s="34"/>
      <c r="AA88" s="65"/>
      <c r="AB88" s="54"/>
      <c r="AC88" s="78"/>
      <c r="AD88" s="50"/>
      <c r="AE88" s="52"/>
    </row>
    <row r="89" spans="1:31" s="31" customFormat="1" x14ac:dyDescent="0.25">
      <c r="A89" s="52"/>
      <c r="B89" s="52"/>
      <c r="C89" s="78"/>
      <c r="D89" s="79"/>
      <c r="E89" s="3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34"/>
      <c r="X89" s="34"/>
      <c r="Y89" s="34"/>
      <c r="Z89" s="34"/>
      <c r="AA89" s="65"/>
      <c r="AB89" s="54"/>
      <c r="AC89" s="78"/>
      <c r="AD89" s="50"/>
      <c r="AE89" s="52"/>
    </row>
    <row r="90" spans="1:31" s="31" customFormat="1" x14ac:dyDescent="0.25">
      <c r="A90" s="52"/>
      <c r="B90" s="52"/>
      <c r="C90" s="78"/>
      <c r="D90" s="79"/>
      <c r="E90" s="3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34"/>
      <c r="X90" s="34"/>
      <c r="Y90" s="34"/>
      <c r="Z90" s="34"/>
      <c r="AA90" s="65"/>
      <c r="AB90" s="54"/>
      <c r="AC90" s="78"/>
      <c r="AD90" s="50"/>
      <c r="AE90" s="52"/>
    </row>
    <row r="91" spans="1:31" s="31" customFormat="1" x14ac:dyDescent="0.25">
      <c r="A91" s="52"/>
      <c r="B91" s="52"/>
      <c r="C91" s="78"/>
      <c r="D91" s="79"/>
      <c r="E91" s="3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34"/>
      <c r="X91" s="34"/>
      <c r="Y91" s="34"/>
      <c r="Z91" s="34"/>
      <c r="AA91" s="65"/>
      <c r="AB91" s="54"/>
      <c r="AC91" s="78"/>
      <c r="AD91" s="50"/>
      <c r="AE91" s="52"/>
    </row>
    <row r="92" spans="1:31" s="31" customFormat="1" x14ac:dyDescent="0.25">
      <c r="A92" s="50"/>
      <c r="B92" s="52"/>
      <c r="C92" s="78"/>
      <c r="D92" s="79"/>
      <c r="E92" s="34"/>
      <c r="F92" s="70"/>
      <c r="G92" s="71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56"/>
      <c r="W92" s="34"/>
      <c r="X92" s="34"/>
      <c r="Y92" s="34"/>
      <c r="Z92" s="34"/>
      <c r="AA92" s="65"/>
      <c r="AB92" s="54"/>
      <c r="AC92" s="78"/>
      <c r="AD92" s="50"/>
      <c r="AE92" s="52"/>
    </row>
    <row r="93" spans="1:31" s="31" customFormat="1" x14ac:dyDescent="0.25">
      <c r="A93" s="52"/>
      <c r="B93" s="52"/>
      <c r="C93" s="78"/>
      <c r="D93" s="79"/>
      <c r="E93" s="3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34"/>
      <c r="X93" s="34"/>
      <c r="Y93" s="34"/>
      <c r="Z93" s="34"/>
      <c r="AA93" s="65"/>
      <c r="AB93" s="54"/>
      <c r="AC93" s="78"/>
      <c r="AD93" s="50"/>
      <c r="AE93" s="52"/>
    </row>
    <row r="94" spans="1:31" s="31" customFormat="1" x14ac:dyDescent="0.25">
      <c r="A94" s="52"/>
      <c r="B94" s="52"/>
      <c r="C94" s="78"/>
      <c r="D94" s="79"/>
      <c r="E94" s="34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34"/>
      <c r="X94" s="34"/>
      <c r="Y94" s="34"/>
      <c r="Z94" s="34"/>
      <c r="AA94" s="65"/>
      <c r="AB94" s="54"/>
      <c r="AC94" s="78"/>
      <c r="AD94" s="50"/>
      <c r="AE94" s="52"/>
    </row>
    <row r="95" spans="1:31" s="31" customFormat="1" x14ac:dyDescent="0.25">
      <c r="A95" s="52"/>
      <c r="B95" s="52"/>
      <c r="C95" s="78"/>
      <c r="D95" s="79"/>
      <c r="E95" s="34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34"/>
      <c r="X95" s="34"/>
      <c r="Y95" s="34"/>
      <c r="Z95" s="34"/>
      <c r="AA95" s="65"/>
      <c r="AB95" s="54"/>
      <c r="AC95" s="78"/>
      <c r="AD95" s="50"/>
      <c r="AE95" s="52"/>
    </row>
    <row r="96" spans="1:31" s="31" customFormat="1" x14ac:dyDescent="0.25">
      <c r="A96" s="52"/>
      <c r="B96" s="52"/>
      <c r="C96" s="78"/>
      <c r="D96" s="79"/>
      <c r="E96" s="3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34"/>
      <c r="X96" s="34"/>
      <c r="Y96" s="34"/>
      <c r="Z96" s="34"/>
      <c r="AA96" s="65"/>
      <c r="AB96" s="54"/>
      <c r="AC96" s="78"/>
      <c r="AD96" s="50"/>
      <c r="AE96" s="52"/>
    </row>
    <row r="97" spans="1:31" s="31" customFormat="1" x14ac:dyDescent="0.25">
      <c r="A97" s="52"/>
      <c r="B97" s="52"/>
      <c r="C97" s="78"/>
      <c r="D97" s="79"/>
      <c r="E97" s="3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34"/>
      <c r="X97" s="34"/>
      <c r="Y97" s="34"/>
      <c r="Z97" s="34"/>
      <c r="AA97" s="65"/>
      <c r="AB97" s="54"/>
      <c r="AC97" s="78"/>
      <c r="AD97" s="50"/>
      <c r="AE97" s="52"/>
    </row>
    <row r="98" spans="1:31" s="31" customFormat="1" x14ac:dyDescent="0.25">
      <c r="A98" s="52"/>
      <c r="B98" s="52"/>
      <c r="C98" s="78"/>
      <c r="D98" s="79"/>
      <c r="E98" s="3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4"/>
      <c r="X98" s="34"/>
      <c r="Y98" s="34"/>
      <c r="Z98" s="34"/>
      <c r="AA98" s="65"/>
      <c r="AB98" s="54"/>
      <c r="AC98" s="78"/>
      <c r="AD98" s="50"/>
      <c r="AE98" s="52"/>
    </row>
    <row r="99" spans="1:31" s="31" customFormat="1" x14ac:dyDescent="0.25">
      <c r="A99" s="52"/>
      <c r="B99" s="52"/>
      <c r="C99" s="78"/>
      <c r="D99" s="79"/>
      <c r="E99" s="3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4"/>
      <c r="X99" s="34"/>
      <c r="Y99" s="34"/>
      <c r="Z99" s="34"/>
      <c r="AA99" s="65"/>
      <c r="AB99" s="54"/>
      <c r="AC99" s="78"/>
      <c r="AD99" s="50"/>
      <c r="AE99" s="52"/>
    </row>
    <row r="100" spans="1:31" s="31" customFormat="1" x14ac:dyDescent="0.25">
      <c r="A100" s="52"/>
      <c r="B100" s="52"/>
      <c r="C100" s="78"/>
      <c r="D100" s="79"/>
      <c r="E100" s="3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34"/>
      <c r="X100" s="34"/>
      <c r="Y100" s="34"/>
      <c r="Z100" s="34"/>
      <c r="AA100" s="65"/>
      <c r="AB100" s="54"/>
      <c r="AC100" s="78"/>
      <c r="AD100" s="50"/>
      <c r="AE100" s="52"/>
    </row>
    <row r="101" spans="1:31" s="31" customFormat="1" x14ac:dyDescent="0.25">
      <c r="A101" s="50"/>
      <c r="B101" s="52"/>
      <c r="C101" s="78"/>
      <c r="D101" s="79"/>
      <c r="E101" s="34"/>
      <c r="F101" s="70"/>
      <c r="G101" s="71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56"/>
      <c r="W101" s="34"/>
      <c r="X101" s="34"/>
      <c r="Y101" s="34"/>
      <c r="Z101" s="34"/>
      <c r="AA101" s="65"/>
      <c r="AB101" s="54"/>
      <c r="AC101" s="78"/>
      <c r="AD101" s="50"/>
      <c r="AE101" s="52"/>
    </row>
    <row r="102" spans="1:31" s="31" customFormat="1" x14ac:dyDescent="0.25">
      <c r="A102" s="52"/>
      <c r="B102" s="52"/>
      <c r="C102" s="78"/>
      <c r="D102" s="79"/>
      <c r="E102" s="3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34"/>
      <c r="X102" s="34"/>
      <c r="Y102" s="34"/>
      <c r="Z102" s="34"/>
      <c r="AA102" s="65"/>
      <c r="AB102" s="54"/>
      <c r="AC102" s="78"/>
      <c r="AD102" s="50"/>
      <c r="AE102" s="52"/>
    </row>
    <row r="103" spans="1:31" s="31" customFormat="1" x14ac:dyDescent="0.25">
      <c r="A103" s="52"/>
      <c r="B103" s="52"/>
      <c r="C103" s="78"/>
      <c r="D103" s="79"/>
      <c r="E103" s="3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34"/>
      <c r="X103" s="34"/>
      <c r="Y103" s="34"/>
      <c r="Z103" s="34"/>
      <c r="AA103" s="65"/>
      <c r="AB103" s="54"/>
      <c r="AC103" s="78"/>
      <c r="AD103" s="50"/>
      <c r="AE103" s="52"/>
    </row>
    <row r="104" spans="1:31" s="31" customFormat="1" x14ac:dyDescent="0.25">
      <c r="A104" s="52"/>
      <c r="B104" s="52"/>
      <c r="C104" s="78"/>
      <c r="D104" s="79"/>
      <c r="E104" s="3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34"/>
      <c r="X104" s="34"/>
      <c r="Y104" s="34"/>
      <c r="Z104" s="34"/>
      <c r="AA104" s="65"/>
      <c r="AB104" s="54"/>
      <c r="AC104" s="78"/>
      <c r="AD104" s="50"/>
      <c r="AE104" s="52"/>
    </row>
    <row r="105" spans="1:31" s="31" customFormat="1" x14ac:dyDescent="0.25">
      <c r="A105" s="52"/>
      <c r="B105" s="52"/>
      <c r="C105" s="78"/>
      <c r="D105" s="79"/>
      <c r="E105" s="3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34"/>
      <c r="X105" s="34"/>
      <c r="Y105" s="34"/>
      <c r="Z105" s="34"/>
      <c r="AA105" s="65"/>
      <c r="AB105" s="54"/>
      <c r="AC105" s="78"/>
      <c r="AD105" s="50"/>
      <c r="AE105" s="52"/>
    </row>
    <row r="106" spans="1:31" s="31" customFormat="1" x14ac:dyDescent="0.25">
      <c r="A106" s="52"/>
      <c r="B106" s="52"/>
      <c r="C106" s="78"/>
      <c r="D106" s="79"/>
      <c r="E106" s="3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34"/>
      <c r="X106" s="34"/>
      <c r="Y106" s="34"/>
      <c r="Z106" s="34"/>
      <c r="AA106" s="65"/>
      <c r="AB106" s="54"/>
      <c r="AC106" s="78"/>
      <c r="AD106" s="50"/>
      <c r="AE106" s="52"/>
    </row>
    <row r="107" spans="1:31" s="31" customFormat="1" x14ac:dyDescent="0.25">
      <c r="A107" s="52"/>
      <c r="B107" s="52"/>
      <c r="C107" s="78"/>
      <c r="D107" s="79"/>
      <c r="E107" s="3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34"/>
      <c r="X107" s="34"/>
      <c r="Y107" s="34"/>
      <c r="Z107" s="34"/>
      <c r="AA107" s="65"/>
      <c r="AB107" s="54"/>
      <c r="AC107" s="78"/>
      <c r="AD107" s="50"/>
      <c r="AE107" s="52"/>
    </row>
    <row r="108" spans="1:31" s="31" customFormat="1" x14ac:dyDescent="0.25">
      <c r="A108" s="50"/>
      <c r="B108" s="52"/>
      <c r="C108" s="78"/>
      <c r="D108" s="79"/>
      <c r="E108" s="34"/>
      <c r="F108" s="70"/>
      <c r="G108" s="71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56"/>
      <c r="W108" s="34"/>
      <c r="X108" s="34"/>
      <c r="Y108" s="34"/>
      <c r="Z108" s="34"/>
      <c r="AA108" s="65"/>
      <c r="AB108" s="54"/>
      <c r="AC108" s="78"/>
      <c r="AD108" s="50"/>
      <c r="AE108" s="52"/>
    </row>
    <row r="109" spans="1:31" s="31" customFormat="1" x14ac:dyDescent="0.25">
      <c r="A109" s="52"/>
      <c r="B109" s="52"/>
      <c r="C109" s="78"/>
      <c r="D109" s="79"/>
      <c r="E109" s="3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34"/>
      <c r="X109" s="34"/>
      <c r="Y109" s="34"/>
      <c r="Z109" s="34"/>
      <c r="AA109" s="65"/>
      <c r="AB109" s="54"/>
      <c r="AC109" s="78"/>
      <c r="AD109" s="50"/>
      <c r="AE109" s="52"/>
    </row>
    <row r="110" spans="1:31" s="31" customFormat="1" x14ac:dyDescent="0.25">
      <c r="A110" s="52"/>
      <c r="B110" s="52"/>
      <c r="C110" s="78"/>
      <c r="D110" s="79"/>
      <c r="E110" s="3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34"/>
      <c r="X110" s="34"/>
      <c r="Y110" s="34"/>
      <c r="Z110" s="34"/>
      <c r="AA110" s="65"/>
      <c r="AB110" s="54"/>
      <c r="AC110" s="78"/>
      <c r="AD110" s="50"/>
      <c r="AE110" s="52"/>
    </row>
    <row r="111" spans="1:31" s="31" customFormat="1" x14ac:dyDescent="0.25">
      <c r="A111" s="52"/>
      <c r="B111" s="52"/>
      <c r="C111" s="78"/>
      <c r="D111" s="79"/>
      <c r="E111" s="3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34"/>
      <c r="X111" s="34"/>
      <c r="Y111" s="34"/>
      <c r="Z111" s="34"/>
      <c r="AA111" s="65"/>
      <c r="AB111" s="54"/>
      <c r="AC111" s="78"/>
      <c r="AD111" s="50"/>
      <c r="AE111" s="52"/>
    </row>
    <row r="112" spans="1:31" s="31" customFormat="1" x14ac:dyDescent="0.25">
      <c r="A112" s="52"/>
      <c r="B112" s="52"/>
      <c r="C112" s="78"/>
      <c r="D112" s="81"/>
      <c r="E112" s="3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34"/>
      <c r="X112" s="65"/>
      <c r="Y112" s="34"/>
      <c r="Z112" s="34"/>
      <c r="AA112" s="65"/>
      <c r="AB112" s="54"/>
      <c r="AC112" s="78"/>
      <c r="AD112" s="50"/>
      <c r="AE112" s="52"/>
    </row>
    <row r="113" spans="1:31" s="31" customFormat="1" ht="12.75" customHeight="1" x14ac:dyDescent="0.25">
      <c r="A113" s="52"/>
      <c r="B113" s="52"/>
      <c r="C113" s="78"/>
      <c r="D113" s="79"/>
      <c r="E113" s="3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34"/>
      <c r="X113" s="34"/>
      <c r="Y113" s="34"/>
      <c r="Z113" s="34"/>
      <c r="AA113" s="65"/>
      <c r="AB113" s="54"/>
      <c r="AC113" s="78"/>
      <c r="AD113" s="50"/>
      <c r="AE113" s="52"/>
    </row>
    <row r="114" spans="1:31" s="31" customFormat="1" x14ac:dyDescent="0.25">
      <c r="A114" s="52"/>
      <c r="B114" s="52"/>
      <c r="C114" s="78"/>
      <c r="D114" s="79"/>
      <c r="E114" s="3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34"/>
      <c r="X114" s="34"/>
      <c r="Y114" s="34"/>
      <c r="Z114" s="34"/>
      <c r="AA114" s="65"/>
      <c r="AB114" s="54"/>
      <c r="AC114" s="78"/>
      <c r="AD114" s="50"/>
      <c r="AE114" s="52"/>
    </row>
    <row r="115" spans="1:31" s="31" customFormat="1" x14ac:dyDescent="0.25">
      <c r="A115" s="52"/>
      <c r="B115" s="52"/>
      <c r="C115" s="78"/>
      <c r="D115" s="79"/>
      <c r="E115" s="3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34"/>
      <c r="X115" s="34"/>
      <c r="Y115" s="34"/>
      <c r="Z115" s="34"/>
      <c r="AA115" s="65"/>
      <c r="AB115" s="54"/>
      <c r="AC115" s="78"/>
      <c r="AD115" s="50"/>
      <c r="AE115" s="52"/>
    </row>
    <row r="116" spans="1:31" s="31" customFormat="1" x14ac:dyDescent="0.25">
      <c r="A116" s="52"/>
      <c r="B116" s="52"/>
      <c r="C116" s="78"/>
      <c r="D116" s="79"/>
      <c r="E116" s="3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34"/>
      <c r="X116" s="34"/>
      <c r="Y116" s="34"/>
      <c r="Z116" s="34"/>
      <c r="AA116" s="65"/>
      <c r="AB116" s="54"/>
      <c r="AC116" s="78"/>
      <c r="AD116" s="50"/>
      <c r="AE116" s="52"/>
    </row>
    <row r="117" spans="1:31" s="31" customFormat="1" x14ac:dyDescent="0.25">
      <c r="A117" s="50"/>
      <c r="B117" s="52"/>
      <c r="C117" s="78"/>
      <c r="D117" s="79"/>
      <c r="E117" s="34"/>
      <c r="F117" s="70"/>
      <c r="G117" s="71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56"/>
      <c r="W117" s="34"/>
      <c r="X117" s="34"/>
      <c r="Y117" s="34"/>
      <c r="Z117" s="34"/>
      <c r="AA117" s="65"/>
      <c r="AB117" s="54"/>
      <c r="AC117" s="78"/>
      <c r="AD117" s="50"/>
      <c r="AE117" s="52"/>
    </row>
    <row r="118" spans="1:31" s="31" customFormat="1" x14ac:dyDescent="0.25">
      <c r="A118" s="52"/>
      <c r="B118" s="52"/>
      <c r="C118" s="78"/>
      <c r="D118" s="79"/>
      <c r="E118" s="3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34"/>
      <c r="X118" s="34"/>
      <c r="Y118" s="34"/>
      <c r="Z118" s="34"/>
      <c r="AA118" s="65"/>
      <c r="AB118" s="54"/>
      <c r="AC118" s="78"/>
      <c r="AD118" s="50"/>
      <c r="AE118" s="52"/>
    </row>
    <row r="119" spans="1:31" s="31" customFormat="1" x14ac:dyDescent="0.25">
      <c r="A119" s="52"/>
      <c r="B119" s="52"/>
      <c r="C119" s="78"/>
      <c r="D119" s="79"/>
      <c r="E119" s="3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34"/>
      <c r="X119" s="34"/>
      <c r="Y119" s="34"/>
      <c r="Z119" s="34"/>
      <c r="AA119" s="65"/>
      <c r="AB119" s="54"/>
      <c r="AC119" s="78"/>
      <c r="AD119" s="50"/>
      <c r="AE119" s="52"/>
    </row>
    <row r="120" spans="1:31" s="31" customFormat="1" x14ac:dyDescent="0.25">
      <c r="A120" s="52"/>
      <c r="B120" s="52"/>
      <c r="C120" s="78"/>
      <c r="D120" s="79"/>
      <c r="E120" s="3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34"/>
      <c r="X120" s="65"/>
      <c r="Y120" s="34"/>
      <c r="Z120" s="34"/>
      <c r="AA120" s="65"/>
      <c r="AB120" s="54"/>
      <c r="AC120" s="78"/>
      <c r="AD120" s="50"/>
      <c r="AE120" s="52"/>
    </row>
    <row r="121" spans="1:31" s="31" customFormat="1" x14ac:dyDescent="0.25">
      <c r="A121" s="52"/>
      <c r="B121" s="52"/>
      <c r="C121" s="78"/>
      <c r="D121" s="79"/>
      <c r="E121" s="3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34"/>
      <c r="X121" s="65"/>
      <c r="Y121" s="34"/>
      <c r="Z121" s="34"/>
      <c r="AA121" s="65"/>
      <c r="AB121" s="54"/>
      <c r="AC121" s="78"/>
      <c r="AD121" s="50"/>
      <c r="AE121" s="52"/>
    </row>
    <row r="122" spans="1:31" s="31" customFormat="1" x14ac:dyDescent="0.25">
      <c r="A122" s="52"/>
      <c r="B122" s="52"/>
      <c r="C122" s="78"/>
      <c r="D122" s="79"/>
      <c r="E122" s="3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34"/>
      <c r="X122" s="34"/>
      <c r="Y122" s="34"/>
      <c r="Z122" s="34"/>
      <c r="AA122" s="65"/>
      <c r="AB122" s="54"/>
      <c r="AC122" s="78"/>
      <c r="AD122" s="50"/>
      <c r="AE122" s="52"/>
    </row>
    <row r="123" spans="1:31" s="31" customFormat="1" x14ac:dyDescent="0.25">
      <c r="A123" s="52"/>
      <c r="B123" s="52"/>
      <c r="C123" s="78"/>
      <c r="D123" s="79"/>
      <c r="E123" s="3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34"/>
      <c r="X123" s="34"/>
      <c r="Y123" s="34"/>
      <c r="Z123" s="34"/>
      <c r="AA123" s="65"/>
      <c r="AB123" s="54"/>
      <c r="AC123" s="78"/>
      <c r="AD123" s="50"/>
      <c r="AE123" s="52"/>
    </row>
    <row r="124" spans="1:31" s="31" customFormat="1" x14ac:dyDescent="0.25">
      <c r="A124" s="52"/>
      <c r="B124" s="52"/>
      <c r="C124" s="78"/>
      <c r="D124" s="79"/>
      <c r="E124" s="34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34"/>
      <c r="X124" s="34"/>
      <c r="Y124" s="34"/>
      <c r="Z124" s="34"/>
      <c r="AA124" s="65"/>
      <c r="AB124" s="54"/>
      <c r="AC124" s="78"/>
      <c r="AD124" s="50"/>
      <c r="AE124" s="52"/>
    </row>
    <row r="125" spans="1:31" s="31" customFormat="1" x14ac:dyDescent="0.25">
      <c r="A125" s="50"/>
      <c r="B125" s="52"/>
      <c r="C125" s="78"/>
      <c r="D125" s="79"/>
      <c r="E125" s="34"/>
      <c r="F125" s="70"/>
      <c r="G125" s="71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56"/>
      <c r="W125" s="34"/>
      <c r="X125" s="34"/>
      <c r="Y125" s="34"/>
      <c r="Z125" s="34"/>
      <c r="AA125" s="65"/>
      <c r="AB125" s="54"/>
      <c r="AC125" s="78"/>
      <c r="AD125" s="50"/>
      <c r="AE125" s="52"/>
    </row>
    <row r="126" spans="1:31" s="31" customFormat="1" x14ac:dyDescent="0.25">
      <c r="A126" s="52"/>
      <c r="B126" s="52"/>
      <c r="C126" s="78"/>
      <c r="D126" s="79"/>
      <c r="E126" s="3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34"/>
      <c r="X126" s="34"/>
      <c r="Y126" s="34"/>
      <c r="Z126" s="34"/>
      <c r="AA126" s="65"/>
      <c r="AB126" s="54"/>
      <c r="AC126" s="78"/>
      <c r="AD126" s="50"/>
      <c r="AE126" s="52"/>
    </row>
    <row r="127" spans="1:31" s="31" customFormat="1" x14ac:dyDescent="0.25">
      <c r="A127" s="50"/>
      <c r="B127" s="52"/>
      <c r="C127" s="78"/>
      <c r="D127" s="79"/>
      <c r="E127" s="3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34"/>
      <c r="X127" s="34"/>
      <c r="Y127" s="34"/>
      <c r="Z127" s="34"/>
      <c r="AA127" s="65"/>
      <c r="AB127" s="54"/>
      <c r="AC127" s="78"/>
      <c r="AD127" s="50"/>
      <c r="AE127" s="52"/>
    </row>
    <row r="128" spans="1:31" s="31" customFormat="1" x14ac:dyDescent="0.25">
      <c r="A128" s="52"/>
      <c r="B128" s="52"/>
      <c r="C128" s="78"/>
      <c r="D128" s="79"/>
      <c r="E128" s="34"/>
      <c r="F128" s="70"/>
      <c r="G128" s="71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56"/>
      <c r="W128" s="34"/>
      <c r="X128" s="34"/>
      <c r="Y128" s="34"/>
      <c r="Z128" s="34"/>
      <c r="AA128" s="65"/>
      <c r="AB128" s="54"/>
      <c r="AC128" s="78"/>
      <c r="AD128" s="50"/>
      <c r="AE128" s="52"/>
    </row>
    <row r="129" spans="1:31" s="31" customFormat="1" x14ac:dyDescent="0.25">
      <c r="A129" s="52"/>
      <c r="B129" s="52"/>
      <c r="C129" s="78"/>
      <c r="D129" s="79"/>
      <c r="E129" s="3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34"/>
      <c r="X129" s="34"/>
      <c r="Y129" s="34"/>
      <c r="Z129" s="34"/>
      <c r="AA129" s="65"/>
      <c r="AB129" s="54"/>
      <c r="AC129" s="78"/>
      <c r="AD129" s="50"/>
      <c r="AE129" s="52"/>
    </row>
    <row r="130" spans="1:31" s="31" customFormat="1" x14ac:dyDescent="0.25">
      <c r="A130" s="52"/>
      <c r="B130" s="52"/>
      <c r="C130" s="78"/>
      <c r="D130" s="79"/>
      <c r="E130" s="34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34"/>
      <c r="X130" s="34"/>
      <c r="Y130" s="34"/>
      <c r="Z130" s="34"/>
      <c r="AA130" s="65"/>
      <c r="AB130" s="54"/>
      <c r="AC130" s="78"/>
      <c r="AD130" s="50"/>
      <c r="AE130" s="52"/>
    </row>
    <row r="131" spans="1:31" s="31" customFormat="1" x14ac:dyDescent="0.25">
      <c r="A131" s="50"/>
      <c r="B131" s="52"/>
      <c r="C131" s="78"/>
      <c r="D131" s="79"/>
      <c r="E131" s="34"/>
      <c r="F131" s="70"/>
      <c r="G131" s="71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56"/>
      <c r="W131" s="34"/>
      <c r="X131" s="34"/>
      <c r="Y131" s="34"/>
      <c r="Z131" s="34"/>
      <c r="AA131" s="65"/>
      <c r="AB131" s="54"/>
      <c r="AC131" s="78"/>
      <c r="AD131" s="50"/>
      <c r="AE131" s="52"/>
    </row>
    <row r="132" spans="1:31" s="31" customFormat="1" x14ac:dyDescent="0.25">
      <c r="A132" s="52"/>
      <c r="B132" s="52"/>
      <c r="C132" s="78"/>
      <c r="D132" s="79"/>
      <c r="E132" s="3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34"/>
      <c r="X132" s="34"/>
      <c r="Y132" s="34"/>
      <c r="Z132" s="34"/>
      <c r="AA132" s="65"/>
      <c r="AB132" s="54"/>
      <c r="AC132" s="78"/>
      <c r="AD132" s="50"/>
      <c r="AE132" s="52"/>
    </row>
    <row r="133" spans="1:31" s="31" customFormat="1" x14ac:dyDescent="0.25">
      <c r="A133" s="52"/>
      <c r="B133" s="52"/>
      <c r="C133" s="78"/>
      <c r="D133" s="79"/>
      <c r="E133" s="3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34"/>
      <c r="X133" s="34"/>
      <c r="Y133" s="34"/>
      <c r="Z133" s="34"/>
      <c r="AA133" s="65"/>
      <c r="AB133" s="54"/>
      <c r="AC133" s="78"/>
      <c r="AD133" s="50"/>
      <c r="AE133" s="52"/>
    </row>
    <row r="134" spans="1:31" s="31" customFormat="1" x14ac:dyDescent="0.25">
      <c r="A134" s="52"/>
      <c r="B134" s="52"/>
      <c r="C134" s="78"/>
      <c r="D134" s="79"/>
      <c r="E134" s="3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34"/>
      <c r="X134" s="34"/>
      <c r="Y134" s="34"/>
      <c r="Z134" s="34"/>
      <c r="AA134" s="65"/>
      <c r="AB134" s="54"/>
      <c r="AC134" s="78"/>
      <c r="AD134" s="50"/>
      <c r="AE134" s="52"/>
    </row>
    <row r="135" spans="1:31" s="31" customFormat="1" x14ac:dyDescent="0.25">
      <c r="A135" s="52"/>
      <c r="B135" s="52"/>
      <c r="C135" s="78"/>
      <c r="D135" s="79"/>
      <c r="E135" s="3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34"/>
      <c r="X135" s="34"/>
      <c r="Y135" s="34"/>
      <c r="Z135" s="34"/>
      <c r="AA135" s="65"/>
      <c r="AB135" s="54"/>
      <c r="AC135" s="78"/>
      <c r="AD135" s="50"/>
      <c r="AE135" s="52"/>
    </row>
    <row r="136" spans="1:31" s="31" customFormat="1" x14ac:dyDescent="0.25">
      <c r="A136" s="50"/>
      <c r="B136" s="52"/>
      <c r="C136" s="78"/>
      <c r="D136" s="79"/>
      <c r="E136" s="34"/>
      <c r="F136" s="70"/>
      <c r="G136" s="71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56"/>
      <c r="W136" s="34"/>
      <c r="X136" s="34"/>
      <c r="Y136" s="34"/>
      <c r="Z136" s="34"/>
      <c r="AA136" s="65"/>
      <c r="AB136" s="54"/>
      <c r="AC136" s="78"/>
      <c r="AD136" s="50"/>
      <c r="AE136" s="52"/>
    </row>
    <row r="137" spans="1:31" s="31" customFormat="1" x14ac:dyDescent="0.25">
      <c r="A137" s="52"/>
      <c r="B137" s="52"/>
      <c r="C137" s="78"/>
      <c r="D137" s="79"/>
      <c r="E137" s="3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34"/>
      <c r="X137" s="34"/>
      <c r="Y137" s="34"/>
      <c r="Z137" s="34"/>
      <c r="AA137" s="65"/>
      <c r="AB137" s="54"/>
      <c r="AC137" s="78"/>
      <c r="AD137" s="50"/>
      <c r="AE137" s="52"/>
    </row>
    <row r="138" spans="1:31" s="31" customFormat="1" x14ac:dyDescent="0.25">
      <c r="A138" s="52"/>
      <c r="B138" s="52"/>
      <c r="C138" s="78"/>
      <c r="D138" s="79"/>
      <c r="E138" s="3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34"/>
      <c r="X138" s="34"/>
      <c r="Y138" s="34"/>
      <c r="Z138" s="34"/>
      <c r="AA138" s="65"/>
      <c r="AB138" s="54"/>
      <c r="AC138" s="78"/>
      <c r="AD138" s="50"/>
      <c r="AE138" s="52"/>
    </row>
    <row r="139" spans="1:31" s="31" customFormat="1" x14ac:dyDescent="0.25">
      <c r="A139" s="52"/>
      <c r="B139" s="52"/>
      <c r="C139" s="78"/>
      <c r="D139" s="79"/>
      <c r="E139" s="3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34"/>
      <c r="X139" s="34"/>
      <c r="Y139" s="34"/>
      <c r="Z139" s="34"/>
      <c r="AA139" s="65"/>
      <c r="AB139" s="54"/>
      <c r="AC139" s="78"/>
      <c r="AD139" s="50"/>
      <c r="AE139" s="52"/>
    </row>
    <row r="140" spans="1:31" s="31" customFormat="1" x14ac:dyDescent="0.25">
      <c r="A140" s="50"/>
      <c r="B140" s="52"/>
      <c r="C140" s="78"/>
      <c r="D140" s="79"/>
      <c r="E140" s="34"/>
      <c r="F140" s="70"/>
      <c r="G140" s="71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56"/>
      <c r="W140" s="34"/>
      <c r="X140" s="34"/>
      <c r="Y140" s="34"/>
      <c r="Z140" s="34"/>
      <c r="AA140" s="65"/>
      <c r="AB140" s="54"/>
      <c r="AC140" s="78"/>
      <c r="AD140" s="50"/>
      <c r="AE140" s="52"/>
    </row>
    <row r="141" spans="1:31" s="31" customFormat="1" x14ac:dyDescent="0.25">
      <c r="A141" s="52"/>
      <c r="B141" s="52"/>
      <c r="C141" s="78"/>
      <c r="D141" s="79"/>
      <c r="E141" s="34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34"/>
      <c r="X141" s="34"/>
      <c r="Y141" s="34"/>
      <c r="Z141" s="34"/>
      <c r="AA141" s="65"/>
      <c r="AB141" s="54"/>
      <c r="AC141" s="78"/>
      <c r="AD141" s="50"/>
      <c r="AE141" s="52"/>
    </row>
    <row r="142" spans="1:31" s="31" customFormat="1" x14ac:dyDescent="0.25">
      <c r="A142" s="52"/>
      <c r="B142" s="52"/>
      <c r="C142" s="78"/>
      <c r="D142" s="79"/>
      <c r="E142" s="3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34"/>
      <c r="X142" s="34"/>
      <c r="Y142" s="34"/>
      <c r="Z142" s="34"/>
      <c r="AA142" s="65"/>
      <c r="AB142" s="54"/>
      <c r="AC142" s="78"/>
      <c r="AD142" s="50"/>
      <c r="AE142" s="52"/>
    </row>
    <row r="143" spans="1:31" s="31" customFormat="1" x14ac:dyDescent="0.25">
      <c r="A143" s="52"/>
      <c r="B143" s="52"/>
      <c r="C143" s="78"/>
      <c r="D143" s="79"/>
      <c r="E143" s="3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34"/>
      <c r="X143" s="34"/>
      <c r="Y143" s="34"/>
      <c r="Z143" s="34"/>
      <c r="AA143" s="65"/>
      <c r="AB143" s="54"/>
      <c r="AC143" s="78"/>
      <c r="AD143" s="50"/>
      <c r="AE143" s="52"/>
    </row>
    <row r="144" spans="1:31" s="31" customFormat="1" x14ac:dyDescent="0.25">
      <c r="A144" s="52"/>
      <c r="B144" s="52"/>
      <c r="C144" s="78"/>
      <c r="D144" s="79"/>
      <c r="E144" s="3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34"/>
      <c r="X144" s="34"/>
      <c r="Y144" s="34"/>
      <c r="Z144" s="34"/>
      <c r="AA144" s="65"/>
      <c r="AB144" s="54"/>
      <c r="AC144" s="78"/>
      <c r="AD144" s="50"/>
      <c r="AE144" s="52"/>
    </row>
    <row r="145" spans="1:31" s="31" customFormat="1" x14ac:dyDescent="0.25">
      <c r="A145" s="52"/>
      <c r="B145" s="52"/>
      <c r="C145" s="78"/>
      <c r="D145" s="79"/>
      <c r="E145" s="3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34"/>
      <c r="X145" s="34"/>
      <c r="Y145" s="34"/>
      <c r="Z145" s="34"/>
      <c r="AA145" s="65"/>
      <c r="AB145" s="54"/>
      <c r="AC145" s="78"/>
      <c r="AD145" s="50"/>
      <c r="AE145" s="52"/>
    </row>
    <row r="146" spans="1:31" s="31" customFormat="1" x14ac:dyDescent="0.25">
      <c r="A146" s="52"/>
      <c r="B146" s="52"/>
      <c r="C146" s="78"/>
      <c r="D146" s="79"/>
      <c r="E146" s="3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34"/>
      <c r="X146" s="34"/>
      <c r="Y146" s="34"/>
      <c r="Z146" s="34"/>
      <c r="AA146" s="65"/>
      <c r="AB146" s="54"/>
      <c r="AC146" s="78"/>
      <c r="AD146" s="50"/>
      <c r="AE146" s="52"/>
    </row>
    <row r="147" spans="1:31" s="31" customFormat="1" x14ac:dyDescent="0.25">
      <c r="A147" s="52"/>
      <c r="B147" s="52"/>
      <c r="C147" s="80"/>
      <c r="D147" s="79"/>
      <c r="E147" s="3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34"/>
      <c r="X147" s="34"/>
      <c r="Y147" s="34"/>
      <c r="Z147" s="34"/>
      <c r="AA147" s="65"/>
      <c r="AB147" s="54"/>
      <c r="AC147" s="80"/>
      <c r="AD147" s="50"/>
      <c r="AE147" s="52"/>
    </row>
    <row r="148" spans="1:31" s="31" customFormat="1" x14ac:dyDescent="0.25">
      <c r="A148" s="52"/>
      <c r="B148" s="52"/>
      <c r="C148" s="78"/>
      <c r="D148" s="79"/>
      <c r="E148" s="3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34"/>
      <c r="X148" s="34"/>
      <c r="Y148" s="34"/>
      <c r="Z148" s="34"/>
      <c r="AA148" s="65"/>
      <c r="AB148" s="54"/>
      <c r="AC148" s="78"/>
      <c r="AD148" s="50"/>
      <c r="AE148" s="52"/>
    </row>
    <row r="149" spans="1:31" s="31" customFormat="1" x14ac:dyDescent="0.25">
      <c r="A149" s="52"/>
      <c r="B149" s="52"/>
      <c r="C149" s="78"/>
      <c r="D149" s="79"/>
      <c r="E149" s="3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34"/>
      <c r="X149" s="34"/>
      <c r="Y149" s="34"/>
      <c r="Z149" s="34"/>
      <c r="AA149" s="65"/>
      <c r="AB149" s="54"/>
      <c r="AC149" s="78"/>
      <c r="AD149" s="50"/>
      <c r="AE149" s="52"/>
    </row>
    <row r="150" spans="1:31" s="31" customFormat="1" x14ac:dyDescent="0.25">
      <c r="A150" s="52"/>
      <c r="B150" s="52"/>
      <c r="C150" s="78"/>
      <c r="D150" s="79"/>
      <c r="E150" s="3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34"/>
      <c r="X150" s="34"/>
      <c r="Y150" s="34"/>
      <c r="Z150" s="34"/>
      <c r="AA150" s="65"/>
      <c r="AB150" s="54"/>
      <c r="AC150" s="78"/>
      <c r="AD150" s="50"/>
      <c r="AE150" s="52"/>
    </row>
    <row r="151" spans="1:31" s="31" customFormat="1" x14ac:dyDescent="0.25">
      <c r="A151" s="52"/>
      <c r="B151" s="52"/>
      <c r="C151" s="78"/>
      <c r="D151" s="79"/>
      <c r="E151" s="3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34"/>
      <c r="X151" s="34"/>
      <c r="Y151" s="34"/>
      <c r="Z151" s="34"/>
      <c r="AA151" s="65"/>
      <c r="AB151" s="54"/>
      <c r="AC151" s="78"/>
      <c r="AD151" s="50"/>
      <c r="AE151" s="52"/>
    </row>
    <row r="152" spans="1:31" s="31" customFormat="1" x14ac:dyDescent="0.25">
      <c r="A152" s="52"/>
      <c r="B152" s="52"/>
      <c r="C152" s="78"/>
      <c r="D152" s="79"/>
      <c r="E152" s="3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34"/>
      <c r="X152" s="34"/>
      <c r="Y152" s="34"/>
      <c r="Z152" s="34"/>
      <c r="AA152" s="65"/>
      <c r="AB152" s="54"/>
      <c r="AC152" s="78"/>
      <c r="AD152" s="50"/>
      <c r="AE152" s="52"/>
    </row>
    <row r="153" spans="1:31" s="31" customFormat="1" x14ac:dyDescent="0.25">
      <c r="A153" s="50"/>
      <c r="B153" s="52"/>
      <c r="C153" s="78"/>
      <c r="D153" s="79"/>
      <c r="E153" s="34"/>
      <c r="F153" s="70"/>
      <c r="G153" s="71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56"/>
      <c r="W153" s="34"/>
      <c r="X153" s="34"/>
      <c r="Y153" s="34"/>
      <c r="Z153" s="34"/>
      <c r="AA153" s="65"/>
      <c r="AB153" s="54"/>
      <c r="AC153" s="78"/>
      <c r="AD153" s="50"/>
      <c r="AE153" s="52"/>
    </row>
    <row r="154" spans="1:31" s="31" customFormat="1" x14ac:dyDescent="0.25">
      <c r="A154" s="52"/>
      <c r="B154" s="52"/>
      <c r="C154" s="78"/>
      <c r="D154" s="79"/>
      <c r="E154" s="34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34"/>
      <c r="X154" s="34"/>
      <c r="Y154" s="34"/>
      <c r="Z154" s="34"/>
      <c r="AA154" s="65"/>
      <c r="AB154" s="54"/>
      <c r="AC154" s="78"/>
      <c r="AD154" s="50"/>
      <c r="AE154" s="52"/>
    </row>
    <row r="155" spans="1:31" s="31" customFormat="1" x14ac:dyDescent="0.25">
      <c r="A155" s="52"/>
      <c r="B155" s="52"/>
      <c r="C155" s="78"/>
      <c r="D155" s="79"/>
      <c r="E155" s="3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34"/>
      <c r="X155" s="34"/>
      <c r="Y155" s="34"/>
      <c r="Z155" s="34"/>
      <c r="AA155" s="65"/>
      <c r="AB155" s="54"/>
      <c r="AC155" s="78"/>
      <c r="AD155" s="50"/>
      <c r="AE155" s="52"/>
    </row>
    <row r="156" spans="1:31" s="31" customFormat="1" x14ac:dyDescent="0.25">
      <c r="A156" s="50"/>
      <c r="B156" s="52"/>
      <c r="C156" s="78"/>
      <c r="D156" s="79"/>
      <c r="E156" s="34"/>
      <c r="F156" s="70"/>
      <c r="G156" s="71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56"/>
      <c r="W156" s="34"/>
      <c r="X156" s="34"/>
      <c r="Y156" s="34"/>
      <c r="Z156" s="34"/>
      <c r="AA156" s="65"/>
      <c r="AB156" s="54"/>
      <c r="AC156" s="78"/>
      <c r="AD156" s="50"/>
      <c r="AE156" s="52"/>
    </row>
    <row r="157" spans="1:31" s="31" customFormat="1" x14ac:dyDescent="0.25">
      <c r="A157" s="52"/>
      <c r="B157" s="52"/>
      <c r="C157" s="78"/>
      <c r="D157" s="79"/>
      <c r="E157" s="3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34"/>
      <c r="X157" s="34"/>
      <c r="Y157" s="34"/>
      <c r="Z157" s="34"/>
      <c r="AA157" s="65"/>
      <c r="AB157" s="54"/>
      <c r="AC157" s="78"/>
      <c r="AD157" s="50"/>
      <c r="AE157" s="52"/>
    </row>
    <row r="158" spans="1:31" s="31" customFormat="1" x14ac:dyDescent="0.25">
      <c r="A158" s="52"/>
      <c r="B158" s="52"/>
      <c r="C158" s="78"/>
      <c r="D158" s="79"/>
      <c r="E158" s="3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34"/>
      <c r="X158" s="34"/>
      <c r="Y158" s="34"/>
      <c r="Z158" s="34"/>
      <c r="AA158" s="65"/>
      <c r="AB158" s="54"/>
      <c r="AC158" s="78"/>
      <c r="AD158" s="50"/>
      <c r="AE158" s="52"/>
    </row>
    <row r="159" spans="1:31" s="31" customFormat="1" x14ac:dyDescent="0.25">
      <c r="A159" s="52"/>
      <c r="B159" s="52"/>
      <c r="C159" s="78"/>
      <c r="D159" s="79"/>
      <c r="E159" s="3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34"/>
      <c r="X159" s="34"/>
      <c r="Y159" s="34"/>
      <c r="Z159" s="34"/>
      <c r="AA159" s="65"/>
      <c r="AB159" s="54"/>
      <c r="AC159" s="78"/>
      <c r="AD159" s="50"/>
      <c r="AE159" s="52"/>
    </row>
    <row r="160" spans="1:31" s="31" customFormat="1" x14ac:dyDescent="0.25">
      <c r="A160" s="52"/>
      <c r="B160" s="52"/>
      <c r="C160" s="78"/>
      <c r="D160" s="79"/>
      <c r="E160" s="3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34"/>
      <c r="X160" s="34"/>
      <c r="Y160" s="34"/>
      <c r="Z160" s="34"/>
      <c r="AA160" s="65"/>
      <c r="AB160" s="54"/>
      <c r="AC160" s="78"/>
      <c r="AD160" s="50"/>
      <c r="AE160" s="52"/>
    </row>
    <row r="161" spans="1:31" s="31" customFormat="1" x14ac:dyDescent="0.25">
      <c r="A161" s="52"/>
      <c r="B161" s="52"/>
      <c r="C161" s="78"/>
      <c r="D161" s="79"/>
      <c r="E161" s="3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34"/>
      <c r="X161" s="34"/>
      <c r="Y161" s="34"/>
      <c r="Z161" s="34"/>
      <c r="AA161" s="65"/>
      <c r="AB161" s="54"/>
      <c r="AC161" s="78"/>
      <c r="AD161" s="50"/>
      <c r="AE161" s="52"/>
    </row>
    <row r="162" spans="1:31" s="31" customFormat="1" x14ac:dyDescent="0.25">
      <c r="A162" s="52"/>
      <c r="B162" s="52"/>
      <c r="C162" s="78"/>
      <c r="D162" s="79"/>
      <c r="E162" s="3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34"/>
      <c r="X162" s="34"/>
      <c r="Y162" s="34"/>
      <c r="Z162" s="34"/>
      <c r="AA162" s="65"/>
      <c r="AB162" s="54"/>
      <c r="AC162" s="78"/>
      <c r="AD162" s="50"/>
      <c r="AE162" s="52"/>
    </row>
    <row r="163" spans="1:31" s="31" customFormat="1" x14ac:dyDescent="0.25">
      <c r="A163" s="52"/>
      <c r="B163" s="52"/>
      <c r="C163" s="80"/>
      <c r="D163" s="79"/>
      <c r="E163" s="3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34"/>
      <c r="X163" s="34"/>
      <c r="Y163" s="34"/>
      <c r="Z163" s="34"/>
      <c r="AA163" s="65"/>
      <c r="AB163" s="54"/>
      <c r="AC163" s="80"/>
      <c r="AD163" s="50"/>
      <c r="AE163" s="52"/>
    </row>
    <row r="164" spans="1:31" s="31" customFormat="1" x14ac:dyDescent="0.25">
      <c r="A164" s="52"/>
      <c r="B164" s="52"/>
      <c r="C164" s="78"/>
      <c r="D164" s="79"/>
      <c r="E164" s="3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34"/>
      <c r="X164" s="34"/>
      <c r="Y164" s="34"/>
      <c r="Z164" s="34"/>
      <c r="AA164" s="65"/>
      <c r="AB164" s="54"/>
      <c r="AC164" s="78"/>
      <c r="AD164" s="50"/>
      <c r="AE164" s="52"/>
    </row>
    <row r="165" spans="1:31" s="31" customFormat="1" x14ac:dyDescent="0.25">
      <c r="A165" s="52"/>
      <c r="B165" s="52"/>
      <c r="C165" s="78"/>
      <c r="D165" s="79"/>
      <c r="E165" s="3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34"/>
      <c r="X165" s="34"/>
      <c r="Y165" s="34"/>
      <c r="Z165" s="34"/>
      <c r="AA165" s="65"/>
      <c r="AB165" s="54"/>
      <c r="AC165" s="78"/>
      <c r="AD165" s="50"/>
      <c r="AE165" s="52"/>
    </row>
    <row r="166" spans="1:31" s="31" customFormat="1" x14ac:dyDescent="0.25">
      <c r="A166" s="52"/>
      <c r="B166" s="52"/>
      <c r="C166" s="78"/>
      <c r="D166" s="79"/>
      <c r="E166" s="3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34"/>
      <c r="X166" s="34"/>
      <c r="Y166" s="34"/>
      <c r="Z166" s="34"/>
      <c r="AA166" s="65"/>
      <c r="AB166" s="54"/>
      <c r="AC166" s="78"/>
      <c r="AD166" s="50"/>
      <c r="AE166" s="52"/>
    </row>
    <row r="167" spans="1:31" s="31" customFormat="1" x14ac:dyDescent="0.25">
      <c r="A167" s="52"/>
      <c r="B167" s="52"/>
      <c r="C167" s="78"/>
      <c r="D167" s="79"/>
      <c r="E167" s="3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34"/>
      <c r="X167" s="65"/>
      <c r="Y167" s="34"/>
      <c r="Z167" s="34"/>
      <c r="AA167" s="65"/>
      <c r="AB167" s="54"/>
      <c r="AC167" s="78"/>
      <c r="AD167" s="50"/>
      <c r="AE167" s="52"/>
    </row>
    <row r="168" spans="1:31" s="31" customFormat="1" x14ac:dyDescent="0.25">
      <c r="A168" s="52"/>
      <c r="B168" s="52"/>
      <c r="C168" s="78"/>
      <c r="D168" s="79"/>
      <c r="E168" s="3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34"/>
      <c r="X168" s="34"/>
      <c r="Y168" s="34"/>
      <c r="Z168" s="34"/>
      <c r="AA168" s="65"/>
      <c r="AB168" s="54"/>
      <c r="AC168" s="78"/>
      <c r="AD168" s="50"/>
      <c r="AE168" s="52"/>
    </row>
    <row r="169" spans="1:31" s="31" customFormat="1" x14ac:dyDescent="0.25">
      <c r="A169" s="52"/>
      <c r="B169" s="52"/>
      <c r="C169" s="78"/>
      <c r="D169" s="79"/>
      <c r="E169" s="3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34"/>
      <c r="X169" s="34"/>
      <c r="Y169" s="34"/>
      <c r="Z169" s="34"/>
      <c r="AA169" s="65"/>
      <c r="AB169" s="54"/>
      <c r="AC169" s="78"/>
      <c r="AD169" s="50"/>
      <c r="AE169" s="52"/>
    </row>
    <row r="170" spans="1:31" s="31" customFormat="1" x14ac:dyDescent="0.25">
      <c r="A170" s="52"/>
      <c r="B170" s="52"/>
      <c r="C170" s="78"/>
      <c r="D170" s="79"/>
      <c r="E170" s="3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34"/>
      <c r="X170" s="34"/>
      <c r="Y170" s="34"/>
      <c r="Z170" s="34"/>
      <c r="AA170" s="65"/>
      <c r="AB170" s="54"/>
      <c r="AC170" s="78"/>
      <c r="AD170" s="50"/>
      <c r="AE170" s="52"/>
    </row>
    <row r="171" spans="1:31" s="31" customFormat="1" x14ac:dyDescent="0.25">
      <c r="A171" s="52"/>
      <c r="B171" s="52"/>
      <c r="C171" s="78"/>
      <c r="D171" s="79"/>
      <c r="E171" s="3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34"/>
      <c r="X171" s="34"/>
      <c r="Y171" s="34"/>
      <c r="Z171" s="34"/>
      <c r="AA171" s="65"/>
      <c r="AB171" s="54"/>
      <c r="AC171" s="78"/>
      <c r="AD171" s="50"/>
      <c r="AE171" s="52"/>
    </row>
    <row r="172" spans="1:31" s="31" customFormat="1" x14ac:dyDescent="0.25">
      <c r="A172" s="52"/>
      <c r="B172" s="52"/>
      <c r="C172" s="78"/>
      <c r="D172" s="79"/>
      <c r="E172" s="34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34"/>
      <c r="X172" s="34"/>
      <c r="Y172" s="34"/>
      <c r="Z172" s="34"/>
      <c r="AA172" s="65"/>
      <c r="AB172" s="54"/>
      <c r="AC172" s="78"/>
      <c r="AD172" s="50"/>
      <c r="AE172" s="52"/>
    </row>
    <row r="173" spans="1:31" s="31" customFormat="1" x14ac:dyDescent="0.25">
      <c r="A173" s="52"/>
      <c r="B173" s="52"/>
      <c r="C173" s="78"/>
      <c r="D173" s="79"/>
      <c r="E173" s="3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34"/>
      <c r="X173" s="34"/>
      <c r="Y173" s="34"/>
      <c r="Z173" s="34"/>
      <c r="AA173" s="65"/>
      <c r="AB173" s="54"/>
      <c r="AC173" s="78"/>
      <c r="AD173" s="50"/>
      <c r="AE173" s="52"/>
    </row>
    <row r="174" spans="1:31" s="31" customFormat="1" x14ac:dyDescent="0.25">
      <c r="A174" s="52"/>
      <c r="B174" s="52"/>
      <c r="C174" s="78"/>
      <c r="D174" s="79"/>
      <c r="E174" s="3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34"/>
      <c r="X174" s="34"/>
      <c r="Y174" s="34"/>
      <c r="Z174" s="34"/>
      <c r="AA174" s="65"/>
      <c r="AB174" s="54"/>
      <c r="AC174" s="78"/>
      <c r="AD174" s="50"/>
      <c r="AE174" s="52"/>
    </row>
    <row r="175" spans="1:31" s="31" customFormat="1" x14ac:dyDescent="0.25">
      <c r="A175" s="52"/>
      <c r="B175" s="52"/>
      <c r="C175" s="78"/>
      <c r="D175" s="79"/>
      <c r="E175" s="3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34"/>
      <c r="X175" s="34"/>
      <c r="Y175" s="34"/>
      <c r="Z175" s="34"/>
      <c r="AA175" s="65"/>
      <c r="AB175" s="54"/>
      <c r="AC175" s="78"/>
      <c r="AD175" s="50"/>
      <c r="AE175" s="52"/>
    </row>
    <row r="176" spans="1:31" s="31" customFormat="1" x14ac:dyDescent="0.25">
      <c r="A176" s="52"/>
      <c r="B176" s="52"/>
      <c r="C176" s="78"/>
      <c r="D176" s="79"/>
      <c r="E176" s="34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34"/>
      <c r="X176" s="34"/>
      <c r="Y176" s="34"/>
      <c r="Z176" s="34"/>
      <c r="AA176" s="65"/>
      <c r="AB176" s="54"/>
      <c r="AC176" s="78"/>
      <c r="AD176" s="50"/>
      <c r="AE176" s="52"/>
    </row>
    <row r="177" spans="1:31" s="31" customFormat="1" x14ac:dyDescent="0.25">
      <c r="A177" s="52"/>
      <c r="B177" s="52"/>
      <c r="C177" s="78"/>
      <c r="D177" s="79"/>
      <c r="E177" s="3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34"/>
      <c r="X177" s="34"/>
      <c r="Y177" s="34"/>
      <c r="Z177" s="34"/>
      <c r="AA177" s="65"/>
      <c r="AB177" s="54"/>
      <c r="AC177" s="78"/>
      <c r="AD177" s="50"/>
      <c r="AE177" s="52"/>
    </row>
    <row r="178" spans="1:31" s="31" customFormat="1" x14ac:dyDescent="0.25">
      <c r="A178" s="52"/>
      <c r="B178" s="52"/>
      <c r="C178" s="78"/>
      <c r="D178" s="79"/>
      <c r="E178" s="3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34"/>
      <c r="X178" s="34"/>
      <c r="Y178" s="34"/>
      <c r="Z178" s="34"/>
      <c r="AA178" s="65"/>
      <c r="AB178" s="54"/>
      <c r="AC178" s="78"/>
      <c r="AD178" s="50"/>
      <c r="AE178" s="52"/>
    </row>
    <row r="179" spans="1:31" s="31" customFormat="1" x14ac:dyDescent="0.25">
      <c r="A179" s="52"/>
      <c r="B179" s="52"/>
      <c r="C179" s="78"/>
      <c r="D179" s="79"/>
      <c r="E179" s="34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34"/>
      <c r="X179" s="34"/>
      <c r="Y179" s="34"/>
      <c r="Z179" s="34"/>
      <c r="AA179" s="65"/>
      <c r="AB179" s="54"/>
      <c r="AC179" s="78"/>
      <c r="AD179" s="50"/>
      <c r="AE179" s="52"/>
    </row>
    <row r="180" spans="1:31" s="31" customFormat="1" x14ac:dyDescent="0.25">
      <c r="A180" s="52"/>
      <c r="B180" s="52"/>
      <c r="C180" s="78"/>
      <c r="D180" s="79"/>
      <c r="E180" s="34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34"/>
      <c r="X180" s="34"/>
      <c r="Y180" s="34"/>
      <c r="Z180" s="34"/>
      <c r="AA180" s="65"/>
      <c r="AB180" s="54"/>
      <c r="AC180" s="78"/>
      <c r="AD180" s="50"/>
      <c r="AE180" s="52"/>
    </row>
    <row r="181" spans="1:31" s="31" customFormat="1" x14ac:dyDescent="0.25">
      <c r="A181" s="52"/>
      <c r="B181" s="52"/>
      <c r="C181" s="78"/>
      <c r="D181" s="79"/>
      <c r="E181" s="3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34"/>
      <c r="X181" s="65"/>
      <c r="Y181" s="34"/>
      <c r="Z181" s="34"/>
      <c r="AA181" s="65"/>
      <c r="AB181" s="54"/>
      <c r="AC181" s="78"/>
      <c r="AD181" s="50"/>
      <c r="AE181" s="52"/>
    </row>
    <row r="182" spans="1:31" s="31" customFormat="1" x14ac:dyDescent="0.25">
      <c r="A182" s="52"/>
      <c r="B182" s="52"/>
      <c r="C182" s="78"/>
      <c r="D182" s="79"/>
      <c r="E182" s="34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34"/>
      <c r="X182" s="34"/>
      <c r="Y182" s="34"/>
      <c r="Z182" s="34"/>
      <c r="AA182" s="65"/>
      <c r="AB182" s="54"/>
      <c r="AC182" s="78"/>
      <c r="AD182" s="50"/>
      <c r="AE182" s="52"/>
    </row>
    <row r="183" spans="1:31" s="31" customFormat="1" x14ac:dyDescent="0.25">
      <c r="A183" s="52"/>
      <c r="B183" s="52"/>
      <c r="C183" s="78"/>
      <c r="D183" s="79"/>
      <c r="E183" s="3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34"/>
      <c r="X183" s="34"/>
      <c r="Y183" s="34"/>
      <c r="Z183" s="34"/>
      <c r="AA183" s="65"/>
      <c r="AB183" s="54"/>
      <c r="AC183" s="78"/>
      <c r="AD183" s="50"/>
      <c r="AE183" s="52"/>
    </row>
    <row r="184" spans="1:31" s="31" customFormat="1" x14ac:dyDescent="0.25">
      <c r="A184" s="52"/>
      <c r="B184" s="52"/>
      <c r="C184" s="80"/>
      <c r="D184" s="79"/>
      <c r="E184" s="34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34"/>
      <c r="X184" s="34"/>
      <c r="Y184" s="34"/>
      <c r="Z184" s="34"/>
      <c r="AA184" s="65"/>
      <c r="AB184" s="54"/>
      <c r="AC184" s="80"/>
      <c r="AD184" s="50"/>
      <c r="AE184" s="52"/>
    </row>
    <row r="185" spans="1:31" s="31" customFormat="1" x14ac:dyDescent="0.25">
      <c r="A185" s="52"/>
      <c r="B185" s="52"/>
      <c r="C185" s="78"/>
      <c r="D185" s="79"/>
      <c r="E185" s="3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34"/>
      <c r="X185" s="34"/>
      <c r="Y185" s="34"/>
      <c r="Z185" s="34"/>
      <c r="AA185" s="65"/>
      <c r="AB185" s="54"/>
      <c r="AC185" s="78"/>
      <c r="AD185" s="50"/>
      <c r="AE185" s="52"/>
    </row>
    <row r="186" spans="1:31" s="31" customFormat="1" x14ac:dyDescent="0.25">
      <c r="A186" s="52"/>
      <c r="B186" s="52"/>
      <c r="C186" s="78"/>
      <c r="D186" s="79"/>
      <c r="E186" s="34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34"/>
      <c r="X186" s="34"/>
      <c r="Y186" s="34"/>
      <c r="Z186" s="34"/>
      <c r="AA186" s="65"/>
      <c r="AB186" s="54"/>
      <c r="AC186" s="78"/>
      <c r="AD186" s="50"/>
      <c r="AE186" s="52"/>
    </row>
    <row r="187" spans="1:31" s="31" customFormat="1" x14ac:dyDescent="0.25">
      <c r="A187" s="52"/>
      <c r="B187" s="52"/>
      <c r="C187" s="78"/>
      <c r="D187" s="79"/>
      <c r="E187" s="3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34"/>
      <c r="X187" s="34"/>
      <c r="Y187" s="34"/>
      <c r="Z187" s="34"/>
      <c r="AA187" s="65"/>
      <c r="AB187" s="54"/>
      <c r="AC187" s="78"/>
      <c r="AD187" s="50"/>
      <c r="AE187" s="52"/>
    </row>
    <row r="188" spans="1:31" x14ac:dyDescent="0.25">
      <c r="C188" s="54"/>
      <c r="D188" s="55"/>
      <c r="E188" s="34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34"/>
      <c r="X188" s="34"/>
      <c r="Y188" s="34"/>
      <c r="Z188" s="21"/>
      <c r="AA188" s="23"/>
      <c r="AB188" s="12"/>
      <c r="AC188" s="54"/>
    </row>
    <row r="189" spans="1:31" s="31" customFormat="1" x14ac:dyDescent="0.25">
      <c r="A189" s="50"/>
      <c r="B189" s="52"/>
      <c r="C189" s="54"/>
      <c r="D189" s="55"/>
      <c r="E189" s="34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34"/>
      <c r="X189" s="34"/>
      <c r="Y189" s="34"/>
      <c r="Z189" s="34"/>
      <c r="AA189" s="65"/>
      <c r="AB189" s="54"/>
      <c r="AC189" s="54"/>
      <c r="AD189" s="50"/>
      <c r="AE189" s="52"/>
    </row>
    <row r="190" spans="1:31" s="31" customFormat="1" ht="12.75" customHeight="1" x14ac:dyDescent="0.25">
      <c r="A190" s="50"/>
      <c r="B190" s="52"/>
      <c r="C190" s="68"/>
      <c r="D190" s="69"/>
      <c r="E190" s="50"/>
      <c r="F190" s="70"/>
      <c r="G190" s="71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66"/>
      <c r="W190" s="50"/>
      <c r="X190" s="34"/>
      <c r="Y190" s="50"/>
      <c r="Z190" s="50"/>
      <c r="AA190" s="73"/>
      <c r="AB190" s="34"/>
      <c r="AC190" s="68"/>
      <c r="AD190" s="50"/>
      <c r="AE190" s="52"/>
    </row>
    <row r="191" spans="1:31" s="31" customFormat="1" x14ac:dyDescent="0.25">
      <c r="A191" s="52"/>
      <c r="B191" s="52"/>
      <c r="C191" s="54"/>
      <c r="D191" s="55"/>
      <c r="E191" s="3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34"/>
      <c r="X191" s="34"/>
      <c r="Y191" s="34"/>
      <c r="Z191" s="34"/>
      <c r="AA191" s="65"/>
      <c r="AB191" s="54"/>
      <c r="AC191" s="54"/>
      <c r="AD191" s="50"/>
      <c r="AE191" s="52"/>
    </row>
    <row r="192" spans="1:31" s="31" customFormat="1" ht="12.75" customHeight="1" x14ac:dyDescent="0.25">
      <c r="A192" s="50"/>
      <c r="B192" s="52"/>
      <c r="C192" s="68"/>
      <c r="D192" s="69"/>
      <c r="E192" s="50"/>
      <c r="F192" s="70"/>
      <c r="G192" s="71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66"/>
      <c r="W192" s="50"/>
      <c r="X192" s="34"/>
      <c r="Y192" s="50"/>
      <c r="Z192" s="50"/>
      <c r="AA192" s="73"/>
      <c r="AB192" s="54"/>
      <c r="AC192" s="68"/>
      <c r="AD192" s="50"/>
      <c r="AE192" s="52"/>
    </row>
    <row r="193" spans="1:31" s="31" customFormat="1" x14ac:dyDescent="0.25">
      <c r="A193" s="52"/>
      <c r="B193" s="52"/>
      <c r="C193" s="54"/>
      <c r="D193" s="55"/>
      <c r="E193" s="3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34"/>
      <c r="X193" s="34"/>
      <c r="Y193" s="34"/>
      <c r="Z193" s="34"/>
      <c r="AA193" s="65"/>
      <c r="AB193" s="54"/>
      <c r="AC193" s="54"/>
      <c r="AD193" s="50"/>
      <c r="AE193" s="52"/>
    </row>
    <row r="194" spans="1:31" s="31" customFormat="1" x14ac:dyDescent="0.25">
      <c r="A194" s="50"/>
      <c r="B194" s="52"/>
      <c r="C194" s="68"/>
      <c r="D194" s="69"/>
      <c r="E194" s="50"/>
      <c r="F194" s="70"/>
      <c r="G194" s="71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66"/>
      <c r="W194" s="50"/>
      <c r="X194" s="34"/>
      <c r="Y194" s="50"/>
      <c r="Z194" s="50"/>
      <c r="AA194" s="73"/>
      <c r="AB194" s="54"/>
      <c r="AC194" s="68"/>
      <c r="AD194" s="50"/>
      <c r="AE194" s="52"/>
    </row>
    <row r="195" spans="1:31" s="31" customFormat="1" x14ac:dyDescent="0.25">
      <c r="A195" s="52"/>
      <c r="B195" s="52"/>
      <c r="C195" s="54"/>
      <c r="D195" s="55"/>
      <c r="E195" s="3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34"/>
      <c r="X195" s="34"/>
      <c r="Y195" s="34"/>
      <c r="Z195" s="34"/>
      <c r="AA195" s="65"/>
      <c r="AB195" s="54"/>
      <c r="AC195" s="54"/>
      <c r="AD195" s="50"/>
      <c r="AE195" s="52"/>
    </row>
    <row r="196" spans="1:31" s="31" customFormat="1" x14ac:dyDescent="0.25">
      <c r="A196" s="50"/>
      <c r="B196" s="52"/>
      <c r="C196" s="68"/>
      <c r="D196" s="69"/>
      <c r="E196" s="50"/>
      <c r="F196" s="70"/>
      <c r="G196" s="71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66"/>
      <c r="W196" s="50"/>
      <c r="X196" s="34"/>
      <c r="Y196" s="50"/>
      <c r="Z196" s="50"/>
      <c r="AA196" s="73"/>
      <c r="AB196" s="54"/>
      <c r="AC196" s="68"/>
      <c r="AD196" s="50"/>
      <c r="AE196" s="52"/>
    </row>
    <row r="197" spans="1:31" s="31" customFormat="1" x14ac:dyDescent="0.25">
      <c r="A197" s="52"/>
      <c r="B197" s="52"/>
      <c r="C197" s="54"/>
      <c r="D197" s="55"/>
      <c r="E197" s="3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34"/>
      <c r="X197" s="34"/>
      <c r="Y197" s="34"/>
      <c r="Z197" s="34"/>
      <c r="AA197" s="65"/>
      <c r="AB197" s="54"/>
      <c r="AC197" s="54"/>
      <c r="AD197" s="50"/>
      <c r="AE197" s="52"/>
    </row>
    <row r="198" spans="1:31" s="31" customFormat="1" x14ac:dyDescent="0.25">
      <c r="A198" s="52"/>
      <c r="B198" s="52"/>
      <c r="C198" s="68"/>
      <c r="D198" s="69"/>
      <c r="E198" s="50"/>
      <c r="F198" s="70"/>
      <c r="G198" s="71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66"/>
      <c r="W198" s="50"/>
      <c r="X198" s="34"/>
      <c r="Y198" s="50"/>
      <c r="Z198" s="50"/>
      <c r="AA198" s="73"/>
      <c r="AB198" s="54"/>
      <c r="AC198" s="68"/>
      <c r="AD198" s="50"/>
      <c r="AE198" s="52"/>
    </row>
    <row r="199" spans="1:31" s="31" customFormat="1" x14ac:dyDescent="0.25">
      <c r="A199" s="52"/>
      <c r="B199" s="52"/>
      <c r="C199" s="54"/>
      <c r="D199" s="55"/>
      <c r="E199" s="3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34"/>
      <c r="X199" s="34"/>
      <c r="Y199" s="34"/>
      <c r="Z199" s="34"/>
      <c r="AA199" s="65"/>
      <c r="AB199" s="54"/>
      <c r="AC199" s="54"/>
      <c r="AD199" s="50"/>
      <c r="AE199" s="52"/>
    </row>
    <row r="200" spans="1:31" s="31" customFormat="1" x14ac:dyDescent="0.25">
      <c r="A200" s="52"/>
      <c r="B200" s="52"/>
      <c r="C200" s="68"/>
      <c r="D200" s="69"/>
      <c r="E200" s="50"/>
      <c r="F200" s="70"/>
      <c r="G200" s="71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66"/>
      <c r="W200" s="50"/>
      <c r="X200" s="34"/>
      <c r="Y200" s="50"/>
      <c r="Z200" s="50"/>
      <c r="AA200" s="73"/>
      <c r="AB200" s="54"/>
      <c r="AC200" s="68"/>
      <c r="AD200" s="50"/>
      <c r="AE200" s="52"/>
    </row>
    <row r="201" spans="1:31" s="31" customFormat="1" x14ac:dyDescent="0.25">
      <c r="B201" s="52"/>
      <c r="C201" s="54"/>
      <c r="D201" s="55"/>
      <c r="E201" s="3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34"/>
      <c r="X201" s="34"/>
      <c r="Y201" s="34"/>
      <c r="Z201" s="34"/>
      <c r="AA201" s="65"/>
      <c r="AB201" s="54"/>
      <c r="AC201" s="54"/>
      <c r="AD201" s="50"/>
      <c r="AE201" s="52"/>
    </row>
    <row r="202" spans="1:31" s="31" customFormat="1" x14ac:dyDescent="0.25">
      <c r="A202" s="52"/>
      <c r="B202" s="52"/>
      <c r="C202" s="68"/>
      <c r="D202" s="69"/>
      <c r="E202" s="50"/>
      <c r="F202" s="70"/>
      <c r="G202" s="71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66"/>
      <c r="W202" s="50"/>
      <c r="X202" s="34"/>
      <c r="Y202" s="50"/>
      <c r="Z202" s="50"/>
      <c r="AA202" s="73"/>
      <c r="AB202" s="54"/>
      <c r="AC202" s="68"/>
      <c r="AD202" s="50"/>
      <c r="AE202" s="52"/>
    </row>
    <row r="203" spans="1:31" s="31" customFormat="1" x14ac:dyDescent="0.25">
      <c r="A203" s="52"/>
      <c r="B203" s="52"/>
      <c r="C203" s="54"/>
      <c r="D203" s="55"/>
      <c r="E203" s="3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34"/>
      <c r="X203" s="34"/>
      <c r="Y203" s="34"/>
      <c r="Z203" s="34"/>
      <c r="AA203" s="65"/>
      <c r="AB203" s="54"/>
      <c r="AC203" s="54"/>
      <c r="AD203" s="50"/>
      <c r="AE203" s="52"/>
    </row>
    <row r="204" spans="1:31" s="31" customFormat="1" x14ac:dyDescent="0.25">
      <c r="A204" s="52"/>
      <c r="B204" s="52"/>
      <c r="C204" s="68"/>
      <c r="D204" s="69"/>
      <c r="E204" s="50"/>
      <c r="F204" s="70"/>
      <c r="G204" s="71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66"/>
      <c r="W204" s="50"/>
      <c r="X204" s="34"/>
      <c r="Y204" s="50"/>
      <c r="Z204" s="50"/>
      <c r="AA204" s="73"/>
      <c r="AB204" s="54"/>
      <c r="AC204" s="68"/>
      <c r="AD204" s="50"/>
      <c r="AE204" s="52"/>
    </row>
    <row r="205" spans="1:31" s="31" customFormat="1" x14ac:dyDescent="0.25">
      <c r="A205" s="50"/>
      <c r="B205" s="52"/>
      <c r="C205" s="54"/>
      <c r="D205" s="55"/>
      <c r="E205" s="3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34"/>
      <c r="X205" s="34"/>
      <c r="Y205" s="34"/>
      <c r="Z205" s="34"/>
      <c r="AA205" s="65"/>
      <c r="AB205" s="54"/>
      <c r="AC205" s="54"/>
      <c r="AD205" s="50"/>
      <c r="AE205" s="52"/>
    </row>
    <row r="206" spans="1:31" s="31" customFormat="1" x14ac:dyDescent="0.25">
      <c r="A206" s="52"/>
      <c r="B206" s="52"/>
      <c r="C206" s="68"/>
      <c r="D206" s="69"/>
      <c r="E206" s="50"/>
      <c r="F206" s="70"/>
      <c r="G206" s="71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66"/>
      <c r="W206" s="50"/>
      <c r="X206" s="34"/>
      <c r="Y206" s="50"/>
      <c r="Z206" s="50"/>
      <c r="AA206" s="73"/>
      <c r="AB206" s="54"/>
      <c r="AC206" s="68"/>
      <c r="AD206" s="50"/>
      <c r="AE206" s="52"/>
    </row>
    <row r="207" spans="1:31" s="31" customFormat="1" x14ac:dyDescent="0.25">
      <c r="A207" s="52"/>
      <c r="B207" s="52"/>
      <c r="C207" s="54"/>
      <c r="D207" s="55"/>
      <c r="E207" s="3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34"/>
      <c r="X207" s="34"/>
      <c r="Y207" s="34"/>
      <c r="Z207" s="34"/>
      <c r="AA207" s="65"/>
      <c r="AB207" s="54"/>
      <c r="AC207" s="54"/>
      <c r="AD207" s="50"/>
      <c r="AE207" s="52"/>
    </row>
    <row r="208" spans="1:31" s="31" customFormat="1" x14ac:dyDescent="0.25">
      <c r="A208" s="52"/>
      <c r="B208" s="52"/>
      <c r="C208" s="68"/>
      <c r="D208" s="69"/>
      <c r="E208" s="50"/>
      <c r="F208" s="70"/>
      <c r="G208" s="71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66"/>
      <c r="W208" s="50"/>
      <c r="X208" s="34"/>
      <c r="Y208" s="50"/>
      <c r="Z208" s="50"/>
      <c r="AA208" s="73"/>
      <c r="AB208" s="54"/>
      <c r="AC208" s="68"/>
      <c r="AD208" s="50"/>
      <c r="AE208" s="52"/>
    </row>
    <row r="209" spans="1:31" s="31" customFormat="1" x14ac:dyDescent="0.25">
      <c r="A209" s="52"/>
      <c r="B209" s="52"/>
      <c r="C209" s="54"/>
      <c r="D209" s="55"/>
      <c r="E209" s="34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34"/>
      <c r="X209" s="34"/>
      <c r="Y209" s="34"/>
      <c r="Z209" s="34"/>
      <c r="AA209" s="65"/>
      <c r="AB209" s="54"/>
      <c r="AC209" s="54"/>
      <c r="AD209" s="50"/>
      <c r="AE209" s="52"/>
    </row>
    <row r="210" spans="1:31" s="31" customFormat="1" x14ac:dyDescent="0.25">
      <c r="A210" s="52"/>
      <c r="B210" s="52"/>
      <c r="C210" s="68"/>
      <c r="D210" s="69"/>
      <c r="E210" s="50"/>
      <c r="F210" s="70"/>
      <c r="G210" s="71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66"/>
      <c r="W210" s="50"/>
      <c r="X210" s="34"/>
      <c r="Y210" s="50"/>
      <c r="Z210" s="50"/>
      <c r="AA210" s="73"/>
      <c r="AB210" s="54"/>
      <c r="AC210" s="68"/>
      <c r="AD210" s="50"/>
      <c r="AE210" s="52"/>
    </row>
    <row r="211" spans="1:31" s="31" customFormat="1" x14ac:dyDescent="0.25">
      <c r="A211" s="52"/>
      <c r="B211" s="52"/>
      <c r="C211" s="54"/>
      <c r="D211" s="55"/>
      <c r="E211" s="34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34"/>
      <c r="X211" s="34"/>
      <c r="Y211" s="34"/>
      <c r="Z211" s="34"/>
      <c r="AA211" s="65"/>
      <c r="AB211" s="54"/>
      <c r="AC211" s="54"/>
      <c r="AD211" s="50"/>
      <c r="AE211" s="52"/>
    </row>
    <row r="212" spans="1:31" s="31" customFormat="1" x14ac:dyDescent="0.25">
      <c r="A212" s="52"/>
      <c r="B212" s="52"/>
      <c r="C212" s="68"/>
      <c r="D212" s="69"/>
      <c r="E212" s="50"/>
      <c r="F212" s="70"/>
      <c r="G212" s="71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66"/>
      <c r="W212" s="50"/>
      <c r="X212" s="34"/>
      <c r="Y212" s="50"/>
      <c r="Z212" s="50"/>
      <c r="AA212" s="73"/>
      <c r="AB212" s="54"/>
      <c r="AC212" s="68"/>
      <c r="AD212" s="50"/>
      <c r="AE212" s="52"/>
    </row>
    <row r="213" spans="1:31" s="31" customFormat="1" x14ac:dyDescent="0.25">
      <c r="A213" s="52"/>
      <c r="B213" s="52"/>
      <c r="C213" s="54"/>
      <c r="D213" s="55"/>
      <c r="E213" s="34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34"/>
      <c r="X213" s="34"/>
      <c r="Y213" s="34"/>
      <c r="Z213" s="34"/>
      <c r="AA213" s="65"/>
      <c r="AB213" s="54"/>
      <c r="AC213" s="54"/>
      <c r="AD213" s="50"/>
      <c r="AE213" s="52"/>
    </row>
    <row r="214" spans="1:31" s="31" customFormat="1" x14ac:dyDescent="0.25">
      <c r="A214" s="52"/>
      <c r="B214" s="52"/>
      <c r="C214" s="68"/>
      <c r="D214" s="69"/>
      <c r="E214" s="50"/>
      <c r="F214" s="70"/>
      <c r="G214" s="71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66"/>
      <c r="W214" s="50"/>
      <c r="X214" s="34"/>
      <c r="Y214" s="50"/>
      <c r="Z214" s="50"/>
      <c r="AA214" s="73"/>
      <c r="AB214" s="54"/>
      <c r="AC214" s="68"/>
      <c r="AD214" s="50"/>
      <c r="AE214" s="52"/>
    </row>
    <row r="215" spans="1:31" s="31" customFormat="1" x14ac:dyDescent="0.25">
      <c r="A215" s="52"/>
      <c r="B215" s="52"/>
      <c r="C215" s="54"/>
      <c r="D215" s="55"/>
      <c r="E215" s="34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34"/>
      <c r="X215" s="34"/>
      <c r="Y215" s="34"/>
      <c r="Z215" s="34"/>
      <c r="AA215" s="65"/>
      <c r="AB215" s="54"/>
      <c r="AC215" s="54"/>
      <c r="AD215" s="50"/>
      <c r="AE215" s="52"/>
    </row>
    <row r="216" spans="1:31" s="31" customFormat="1" x14ac:dyDescent="0.25">
      <c r="A216" s="52"/>
      <c r="B216" s="52"/>
      <c r="C216" s="68"/>
      <c r="D216" s="69"/>
      <c r="E216" s="50"/>
      <c r="F216" s="70"/>
      <c r="G216" s="71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66"/>
      <c r="W216" s="50"/>
      <c r="X216" s="34"/>
      <c r="Y216" s="50"/>
      <c r="Z216" s="50"/>
      <c r="AA216" s="73"/>
      <c r="AB216" s="54"/>
      <c r="AC216" s="68"/>
      <c r="AD216" s="50"/>
      <c r="AE216" s="52"/>
    </row>
    <row r="217" spans="1:31" s="31" customFormat="1" x14ac:dyDescent="0.25">
      <c r="A217" s="52"/>
      <c r="B217" s="52"/>
      <c r="C217" s="54"/>
      <c r="D217" s="55"/>
      <c r="E217" s="34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34"/>
      <c r="X217" s="34"/>
      <c r="Y217" s="34"/>
      <c r="Z217" s="34"/>
      <c r="AA217" s="65"/>
      <c r="AB217" s="54"/>
      <c r="AC217" s="54"/>
      <c r="AD217" s="50"/>
      <c r="AE217" s="52"/>
    </row>
    <row r="218" spans="1:31" s="31" customFormat="1" x14ac:dyDescent="0.25">
      <c r="A218" s="52"/>
      <c r="B218" s="52"/>
      <c r="C218" s="68"/>
      <c r="D218" s="69"/>
      <c r="E218" s="50"/>
      <c r="F218" s="70"/>
      <c r="G218" s="71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66"/>
      <c r="W218" s="50"/>
      <c r="X218" s="34"/>
      <c r="Y218" s="50"/>
      <c r="Z218" s="50"/>
      <c r="AA218" s="73"/>
      <c r="AB218" s="54"/>
      <c r="AC218" s="68"/>
      <c r="AD218" s="50"/>
      <c r="AE218" s="52"/>
    </row>
    <row r="219" spans="1:31" s="31" customFormat="1" x14ac:dyDescent="0.25">
      <c r="A219" s="52"/>
      <c r="B219" s="52"/>
      <c r="C219" s="54"/>
      <c r="D219" s="55"/>
      <c r="E219" s="34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34"/>
      <c r="X219" s="34"/>
      <c r="Y219" s="34"/>
      <c r="Z219" s="34"/>
      <c r="AA219" s="65"/>
      <c r="AB219" s="54"/>
      <c r="AC219" s="54"/>
      <c r="AD219" s="50"/>
      <c r="AE219" s="52"/>
    </row>
    <row r="220" spans="1:31" s="31" customFormat="1" x14ac:dyDescent="0.25">
      <c r="A220" s="52"/>
      <c r="B220" s="52"/>
      <c r="C220" s="68"/>
      <c r="D220" s="69"/>
      <c r="E220" s="50"/>
      <c r="F220" s="70"/>
      <c r="G220" s="71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66"/>
      <c r="W220" s="50"/>
      <c r="X220" s="34"/>
      <c r="Y220" s="50"/>
      <c r="Z220" s="50"/>
      <c r="AA220" s="73"/>
      <c r="AB220" s="54"/>
      <c r="AC220" s="68"/>
      <c r="AD220" s="50"/>
      <c r="AE220" s="52"/>
    </row>
    <row r="221" spans="1:31" s="31" customFormat="1" x14ac:dyDescent="0.25">
      <c r="A221" s="52"/>
      <c r="B221" s="52"/>
      <c r="C221" s="54"/>
      <c r="D221" s="55"/>
      <c r="E221" s="34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34"/>
      <c r="X221" s="34"/>
      <c r="Y221" s="34"/>
      <c r="Z221" s="34"/>
      <c r="AA221" s="65"/>
      <c r="AB221" s="54"/>
      <c r="AC221" s="54"/>
      <c r="AD221" s="50"/>
      <c r="AE221" s="52"/>
    </row>
    <row r="222" spans="1:31" s="31" customFormat="1" x14ac:dyDescent="0.25">
      <c r="A222" s="52"/>
      <c r="B222" s="52"/>
      <c r="C222" s="68"/>
      <c r="D222" s="69"/>
      <c r="E222" s="50"/>
      <c r="F222" s="70"/>
      <c r="G222" s="71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66"/>
      <c r="W222" s="50"/>
      <c r="X222" s="34"/>
      <c r="Y222" s="50"/>
      <c r="Z222" s="50"/>
      <c r="AA222" s="73"/>
      <c r="AB222" s="54"/>
      <c r="AC222" s="68"/>
      <c r="AD222" s="50"/>
      <c r="AE222" s="52"/>
    </row>
    <row r="223" spans="1:31" s="31" customFormat="1" x14ac:dyDescent="0.25">
      <c r="A223" s="50"/>
      <c r="B223" s="52"/>
      <c r="C223" s="54"/>
      <c r="D223" s="55"/>
      <c r="E223" s="34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34"/>
      <c r="X223" s="34"/>
      <c r="Y223" s="34"/>
      <c r="Z223" s="34"/>
      <c r="AA223" s="65"/>
      <c r="AB223" s="54"/>
      <c r="AC223" s="54"/>
      <c r="AD223" s="50"/>
      <c r="AE223" s="52"/>
    </row>
    <row r="224" spans="1:31" s="31" customFormat="1" x14ac:dyDescent="0.25">
      <c r="A224" s="52"/>
      <c r="B224" s="52"/>
      <c r="C224" s="68"/>
      <c r="D224" s="69"/>
      <c r="E224" s="50"/>
      <c r="F224" s="70"/>
      <c r="G224" s="71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66"/>
      <c r="W224" s="50"/>
      <c r="X224" s="34"/>
      <c r="Y224" s="50"/>
      <c r="Z224" s="50"/>
      <c r="AA224" s="73"/>
      <c r="AB224" s="54"/>
      <c r="AC224" s="68"/>
      <c r="AD224" s="50"/>
      <c r="AE224" s="52"/>
    </row>
    <row r="225" spans="1:31" s="31" customFormat="1" x14ac:dyDescent="0.25">
      <c r="A225" s="50"/>
      <c r="B225" s="52"/>
      <c r="C225" s="54"/>
      <c r="D225" s="55"/>
      <c r="E225" s="34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34"/>
      <c r="X225" s="34"/>
      <c r="Y225" s="34"/>
      <c r="Z225" s="34"/>
      <c r="AA225" s="65"/>
      <c r="AB225" s="54"/>
      <c r="AC225" s="54"/>
      <c r="AD225" s="50"/>
      <c r="AE225" s="52"/>
    </row>
    <row r="226" spans="1:31" s="31" customFormat="1" x14ac:dyDescent="0.25">
      <c r="A226" s="52"/>
      <c r="B226" s="52"/>
      <c r="C226" s="68"/>
      <c r="D226" s="69"/>
      <c r="E226" s="50"/>
      <c r="F226" s="70"/>
      <c r="G226" s="71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66"/>
      <c r="W226" s="50"/>
      <c r="X226" s="34"/>
      <c r="Y226" s="50"/>
      <c r="Z226" s="50"/>
      <c r="AA226" s="73"/>
      <c r="AB226" s="54"/>
      <c r="AC226" s="68"/>
      <c r="AD226" s="50"/>
      <c r="AE226" s="52"/>
    </row>
    <row r="227" spans="1:31" s="31" customFormat="1" x14ac:dyDescent="0.25">
      <c r="A227" s="52"/>
      <c r="B227" s="52"/>
      <c r="C227" s="54"/>
      <c r="D227" s="55"/>
      <c r="E227" s="34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34"/>
      <c r="X227" s="34"/>
      <c r="Y227" s="34"/>
      <c r="Z227" s="34"/>
      <c r="AA227" s="65"/>
      <c r="AB227" s="54"/>
      <c r="AC227" s="54"/>
      <c r="AD227" s="50"/>
      <c r="AE227" s="52"/>
    </row>
    <row r="228" spans="1:31" s="31" customFormat="1" x14ac:dyDescent="0.25">
      <c r="A228" s="52"/>
      <c r="B228" s="52"/>
      <c r="C228" s="68"/>
      <c r="D228" s="69"/>
      <c r="E228" s="50"/>
      <c r="F228" s="70"/>
      <c r="G228" s="71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66"/>
      <c r="W228" s="50"/>
      <c r="X228" s="34"/>
      <c r="Y228" s="50"/>
      <c r="Z228" s="50"/>
      <c r="AA228" s="73"/>
      <c r="AB228" s="54"/>
      <c r="AC228" s="68"/>
      <c r="AD228" s="50"/>
      <c r="AE228" s="52"/>
    </row>
    <row r="229" spans="1:31" s="31" customFormat="1" x14ac:dyDescent="0.25">
      <c r="A229" s="50"/>
      <c r="B229" s="52"/>
      <c r="C229" s="54"/>
      <c r="D229" s="55"/>
      <c r="E229" s="34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34"/>
      <c r="X229" s="34"/>
      <c r="Y229" s="34"/>
      <c r="Z229" s="34"/>
      <c r="AA229" s="65"/>
      <c r="AB229" s="54"/>
      <c r="AC229" s="54"/>
      <c r="AD229" s="50"/>
      <c r="AE229" s="52"/>
    </row>
    <row r="230" spans="1:31" s="31" customFormat="1" x14ac:dyDescent="0.25">
      <c r="A230" s="52"/>
      <c r="B230" s="52"/>
      <c r="C230" s="68"/>
      <c r="D230" s="69"/>
      <c r="E230" s="50"/>
      <c r="F230" s="70"/>
      <c r="G230" s="71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66"/>
      <c r="W230" s="50"/>
      <c r="X230" s="34"/>
      <c r="Y230" s="50"/>
      <c r="Z230" s="50"/>
      <c r="AA230" s="73"/>
      <c r="AB230" s="54"/>
      <c r="AC230" s="68"/>
      <c r="AD230" s="50"/>
      <c r="AE230" s="52"/>
    </row>
    <row r="231" spans="1:31" s="31" customFormat="1" x14ac:dyDescent="0.25">
      <c r="A231" s="52"/>
      <c r="B231" s="52"/>
      <c r="C231" s="54"/>
      <c r="D231" s="55"/>
      <c r="E231" s="34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34"/>
      <c r="X231" s="34"/>
      <c r="Y231" s="34"/>
      <c r="Z231" s="34"/>
      <c r="AA231" s="65"/>
      <c r="AB231" s="54"/>
      <c r="AC231" s="54"/>
      <c r="AD231" s="50"/>
      <c r="AE231" s="52"/>
    </row>
    <row r="232" spans="1:31" s="31" customFormat="1" x14ac:dyDescent="0.25">
      <c r="A232" s="52"/>
      <c r="B232" s="52"/>
      <c r="C232" s="68"/>
      <c r="D232" s="69"/>
      <c r="E232" s="50"/>
      <c r="F232" s="70"/>
      <c r="G232" s="71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66"/>
      <c r="W232" s="50"/>
      <c r="X232" s="34"/>
      <c r="Y232" s="50"/>
      <c r="Z232" s="50"/>
      <c r="AA232" s="73"/>
      <c r="AB232" s="54"/>
      <c r="AC232" s="68"/>
      <c r="AD232" s="50"/>
      <c r="AE232" s="52"/>
    </row>
    <row r="233" spans="1:31" s="31" customFormat="1" x14ac:dyDescent="0.25">
      <c r="A233" s="52"/>
      <c r="B233" s="52"/>
      <c r="C233" s="68"/>
      <c r="D233" s="69"/>
      <c r="E233" s="50"/>
      <c r="F233" s="70"/>
      <c r="G233" s="71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66"/>
      <c r="W233" s="50"/>
      <c r="X233" s="34"/>
      <c r="Y233" s="34"/>
      <c r="Z233" s="34"/>
      <c r="AA233" s="65"/>
      <c r="AB233" s="54"/>
      <c r="AC233" s="68"/>
      <c r="AD233" s="50"/>
      <c r="AE233" s="52"/>
    </row>
    <row r="234" spans="1:31" s="31" customFormat="1" x14ac:dyDescent="0.25">
      <c r="A234" s="52"/>
      <c r="B234" s="52"/>
      <c r="C234" s="54"/>
      <c r="D234" s="55"/>
      <c r="E234" s="34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34"/>
      <c r="X234" s="34"/>
      <c r="Y234" s="34"/>
      <c r="Z234" s="34"/>
      <c r="AA234" s="65"/>
      <c r="AB234" s="54"/>
      <c r="AC234" s="54"/>
      <c r="AD234" s="50"/>
      <c r="AE234" s="52"/>
    </row>
    <row r="235" spans="1:31" s="31" customFormat="1" x14ac:dyDescent="0.25">
      <c r="A235" s="52"/>
      <c r="B235" s="52"/>
      <c r="C235" s="68"/>
      <c r="D235" s="69"/>
      <c r="E235" s="50"/>
      <c r="F235" s="70"/>
      <c r="G235" s="71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66"/>
      <c r="W235" s="50"/>
      <c r="X235" s="34"/>
      <c r="Y235" s="34"/>
      <c r="Z235" s="34"/>
      <c r="AA235" s="65"/>
      <c r="AB235" s="54"/>
      <c r="AC235" s="68"/>
      <c r="AD235" s="50"/>
      <c r="AE235" s="52"/>
    </row>
    <row r="236" spans="1:31" s="31" customFormat="1" x14ac:dyDescent="0.25">
      <c r="A236" s="52"/>
      <c r="B236" s="52"/>
      <c r="C236" s="54"/>
      <c r="D236" s="55"/>
      <c r="E236" s="34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34"/>
      <c r="X236" s="34"/>
      <c r="Y236" s="34"/>
      <c r="Z236" s="34"/>
      <c r="AA236" s="65"/>
      <c r="AB236" s="54"/>
      <c r="AC236" s="54"/>
      <c r="AD236" s="50"/>
      <c r="AE236" s="52"/>
    </row>
    <row r="237" spans="1:31" s="31" customFormat="1" x14ac:dyDescent="0.25">
      <c r="A237" s="52"/>
      <c r="B237" s="52"/>
      <c r="C237" s="68"/>
      <c r="D237" s="69"/>
      <c r="E237" s="50"/>
      <c r="F237" s="70"/>
      <c r="G237" s="71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66"/>
      <c r="W237" s="50"/>
      <c r="X237" s="34"/>
      <c r="Y237" s="34"/>
      <c r="Z237" s="34"/>
      <c r="AA237" s="65"/>
      <c r="AB237" s="54"/>
      <c r="AC237" s="68"/>
      <c r="AD237" s="50"/>
      <c r="AE237" s="52"/>
    </row>
    <row r="238" spans="1:31" s="31" customFormat="1" x14ac:dyDescent="0.25">
      <c r="A238" s="52"/>
      <c r="B238" s="52"/>
      <c r="C238" s="68"/>
      <c r="D238" s="69"/>
      <c r="E238" s="50"/>
      <c r="F238" s="70"/>
      <c r="G238" s="71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66"/>
      <c r="W238" s="50"/>
      <c r="X238" s="34"/>
      <c r="Y238" s="34"/>
      <c r="Z238" s="34"/>
      <c r="AA238" s="65"/>
      <c r="AB238" s="54"/>
      <c r="AC238" s="68"/>
      <c r="AD238" s="50"/>
      <c r="AE238" s="52"/>
    </row>
    <row r="239" spans="1:31" s="31" customFormat="1" x14ac:dyDescent="0.25">
      <c r="A239" s="52"/>
      <c r="B239" s="52"/>
      <c r="C239" s="54"/>
      <c r="D239" s="55"/>
      <c r="E239" s="3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34"/>
      <c r="X239" s="34"/>
      <c r="Y239" s="34"/>
      <c r="Z239" s="34"/>
      <c r="AA239" s="65"/>
      <c r="AB239" s="54"/>
      <c r="AC239" s="54"/>
      <c r="AD239" s="50"/>
      <c r="AE239" s="52"/>
    </row>
    <row r="240" spans="1:31" s="31" customFormat="1" x14ac:dyDescent="0.25">
      <c r="A240" s="52"/>
      <c r="B240" s="52"/>
      <c r="C240" s="68"/>
      <c r="D240" s="69"/>
      <c r="E240" s="50"/>
      <c r="F240" s="70"/>
      <c r="G240" s="71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66"/>
      <c r="W240" s="50"/>
      <c r="X240" s="34"/>
      <c r="Y240" s="34"/>
      <c r="Z240" s="34"/>
      <c r="AA240" s="65"/>
      <c r="AB240" s="54"/>
      <c r="AC240" s="68"/>
      <c r="AD240" s="50"/>
      <c r="AE240" s="52"/>
    </row>
    <row r="241" spans="1:31" s="31" customFormat="1" x14ac:dyDescent="0.25">
      <c r="A241" s="52"/>
      <c r="B241" s="52"/>
      <c r="C241" s="54"/>
      <c r="D241" s="55"/>
      <c r="E241" s="34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34"/>
      <c r="X241" s="34"/>
      <c r="Y241" s="34"/>
      <c r="Z241" s="34"/>
      <c r="AA241" s="65"/>
      <c r="AB241" s="54"/>
      <c r="AC241" s="54"/>
      <c r="AD241" s="50"/>
      <c r="AE241" s="52"/>
    </row>
    <row r="242" spans="1:31" s="31" customFormat="1" x14ac:dyDescent="0.25">
      <c r="A242" s="52"/>
      <c r="B242" s="52"/>
      <c r="C242" s="68"/>
      <c r="D242" s="69"/>
      <c r="E242" s="50"/>
      <c r="F242" s="70"/>
      <c r="G242" s="71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66"/>
      <c r="W242" s="50"/>
      <c r="X242" s="34"/>
      <c r="Y242" s="34"/>
      <c r="Z242" s="34"/>
      <c r="AA242" s="65"/>
      <c r="AB242" s="54"/>
      <c r="AC242" s="68"/>
      <c r="AD242" s="50"/>
      <c r="AE242" s="52"/>
    </row>
    <row r="243" spans="1:31" s="31" customFormat="1" x14ac:dyDescent="0.25">
      <c r="A243" s="52"/>
      <c r="B243" s="52"/>
      <c r="C243" s="54"/>
      <c r="D243" s="55"/>
      <c r="E243" s="34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34"/>
      <c r="X243" s="34"/>
      <c r="Y243" s="34"/>
      <c r="Z243" s="34"/>
      <c r="AA243" s="65"/>
      <c r="AB243" s="54"/>
      <c r="AC243" s="54"/>
      <c r="AD243" s="50"/>
      <c r="AE243" s="52"/>
    </row>
    <row r="244" spans="1:31" s="31" customFormat="1" x14ac:dyDescent="0.25">
      <c r="A244" s="52"/>
      <c r="B244" s="52"/>
      <c r="C244" s="68"/>
      <c r="D244" s="69"/>
      <c r="E244" s="50"/>
      <c r="F244" s="70"/>
      <c r="G244" s="71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66"/>
      <c r="W244" s="50"/>
      <c r="X244" s="34"/>
      <c r="Y244" s="34"/>
      <c r="Z244" s="34"/>
      <c r="AA244" s="65"/>
      <c r="AB244" s="54"/>
      <c r="AC244" s="68"/>
      <c r="AD244" s="50"/>
      <c r="AE244" s="52"/>
    </row>
    <row r="245" spans="1:31" s="31" customFormat="1" x14ac:dyDescent="0.25">
      <c r="A245" s="52"/>
      <c r="B245" s="52"/>
      <c r="C245" s="54"/>
      <c r="D245" s="55"/>
      <c r="E245" s="34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34"/>
      <c r="X245" s="34"/>
      <c r="Y245" s="34"/>
      <c r="Z245" s="34"/>
      <c r="AA245" s="65"/>
      <c r="AB245" s="54"/>
      <c r="AC245" s="54"/>
      <c r="AD245" s="50"/>
      <c r="AE245" s="52"/>
    </row>
    <row r="246" spans="1:31" s="31" customFormat="1" x14ac:dyDescent="0.25">
      <c r="A246" s="52"/>
      <c r="B246" s="52"/>
      <c r="C246" s="68"/>
      <c r="D246" s="69"/>
      <c r="E246" s="50"/>
      <c r="F246" s="70"/>
      <c r="G246" s="71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66"/>
      <c r="W246" s="50"/>
      <c r="X246" s="34"/>
      <c r="Y246" s="50"/>
      <c r="Z246" s="50"/>
      <c r="AA246" s="73"/>
      <c r="AB246" s="54"/>
      <c r="AC246" s="68"/>
      <c r="AD246" s="50"/>
      <c r="AE246" s="52"/>
    </row>
    <row r="247" spans="1:31" s="31" customFormat="1" x14ac:dyDescent="0.25">
      <c r="A247" s="50"/>
      <c r="B247" s="52"/>
      <c r="C247" s="54"/>
      <c r="D247" s="55"/>
      <c r="E247" s="34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34"/>
      <c r="X247" s="34"/>
      <c r="Y247" s="34"/>
      <c r="Z247" s="34"/>
      <c r="AA247" s="65"/>
      <c r="AB247" s="54"/>
      <c r="AC247" s="54"/>
      <c r="AD247" s="50"/>
      <c r="AE247" s="52"/>
    </row>
    <row r="248" spans="1:31" s="31" customFormat="1" x14ac:dyDescent="0.25">
      <c r="A248" s="52"/>
      <c r="B248" s="52"/>
      <c r="C248" s="68"/>
      <c r="D248" s="69"/>
      <c r="E248" s="50"/>
      <c r="F248" s="70"/>
      <c r="G248" s="71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66"/>
      <c r="W248" s="50"/>
      <c r="X248" s="34"/>
      <c r="Y248" s="50"/>
      <c r="Z248" s="50"/>
      <c r="AA248" s="73"/>
      <c r="AB248" s="54"/>
      <c r="AC248" s="68"/>
      <c r="AD248" s="50"/>
      <c r="AE248" s="52"/>
    </row>
    <row r="249" spans="1:31" s="31" customFormat="1" x14ac:dyDescent="0.25">
      <c r="A249" s="52"/>
      <c r="B249" s="52"/>
      <c r="C249" s="54"/>
      <c r="D249" s="55"/>
      <c r="E249" s="34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34"/>
      <c r="X249" s="34"/>
      <c r="Y249" s="34"/>
      <c r="Z249" s="34"/>
      <c r="AA249" s="65"/>
      <c r="AB249" s="54"/>
      <c r="AC249" s="54"/>
      <c r="AD249" s="50"/>
      <c r="AE249" s="52"/>
    </row>
    <row r="250" spans="1:31" s="31" customFormat="1" x14ac:dyDescent="0.25">
      <c r="A250" s="52"/>
      <c r="B250" s="52"/>
      <c r="C250" s="68"/>
      <c r="D250" s="69"/>
      <c r="E250" s="50"/>
      <c r="F250" s="70"/>
      <c r="G250" s="71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66"/>
      <c r="W250" s="50"/>
      <c r="X250" s="34"/>
      <c r="Y250" s="50"/>
      <c r="Z250" s="50"/>
      <c r="AA250" s="73"/>
      <c r="AB250" s="54"/>
      <c r="AC250" s="68"/>
      <c r="AD250" s="50"/>
      <c r="AE250" s="52"/>
    </row>
    <row r="251" spans="1:31" s="31" customFormat="1" x14ac:dyDescent="0.25">
      <c r="A251" s="50"/>
      <c r="B251" s="52"/>
      <c r="C251" s="54"/>
      <c r="D251" s="55"/>
      <c r="E251" s="34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34"/>
      <c r="X251" s="34"/>
      <c r="Y251" s="34"/>
      <c r="Z251" s="34"/>
      <c r="AA251" s="65"/>
      <c r="AB251" s="54"/>
      <c r="AC251" s="54"/>
      <c r="AD251" s="50"/>
      <c r="AE251" s="52"/>
    </row>
    <row r="252" spans="1:31" s="31" customFormat="1" x14ac:dyDescent="0.25">
      <c r="A252" s="52"/>
      <c r="B252" s="52"/>
      <c r="C252" s="68"/>
      <c r="D252" s="69"/>
      <c r="E252" s="50"/>
      <c r="F252" s="70"/>
      <c r="G252" s="71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66"/>
      <c r="W252" s="50"/>
      <c r="X252" s="34"/>
      <c r="Y252" s="50"/>
      <c r="Z252" s="50"/>
      <c r="AA252" s="73"/>
      <c r="AB252" s="54"/>
      <c r="AC252" s="68"/>
      <c r="AD252" s="50"/>
      <c r="AE252" s="52"/>
    </row>
    <row r="253" spans="1:31" x14ac:dyDescent="0.25">
      <c r="A253" s="52"/>
      <c r="B253" s="52"/>
      <c r="C253" s="54"/>
      <c r="D253" s="55"/>
      <c r="E253" s="34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34"/>
      <c r="X253" s="34"/>
      <c r="Y253" s="34"/>
      <c r="Z253" s="21"/>
      <c r="AA253" s="23"/>
      <c r="AB253" s="12"/>
      <c r="AC253" s="54"/>
      <c r="AD253" s="19"/>
      <c r="AE253" s="22"/>
    </row>
    <row r="254" spans="1:31" x14ac:dyDescent="0.25">
      <c r="A254" s="52"/>
      <c r="B254" s="52"/>
      <c r="C254" s="54"/>
      <c r="D254" s="55"/>
      <c r="E254" s="65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66"/>
      <c r="W254" s="34"/>
      <c r="X254" s="34"/>
      <c r="Y254" s="21"/>
      <c r="Z254" s="23"/>
      <c r="AA254" s="23"/>
      <c r="AB254" s="21"/>
      <c r="AC254" s="54"/>
      <c r="AD254" s="21"/>
      <c r="AE254" s="22"/>
    </row>
    <row r="255" spans="1:31" x14ac:dyDescent="0.25">
      <c r="A255" s="52"/>
      <c r="B255" s="52"/>
      <c r="C255" s="54"/>
      <c r="D255" s="55"/>
      <c r="E255" s="65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66"/>
      <c r="W255" s="34"/>
      <c r="X255" s="34"/>
      <c r="Y255" s="21"/>
      <c r="Z255" s="23"/>
      <c r="AA255" s="23"/>
      <c r="AB255" s="21"/>
      <c r="AC255" s="54"/>
      <c r="AD255" s="21"/>
      <c r="AE255" s="22"/>
    </row>
    <row r="256" spans="1:31" x14ac:dyDescent="0.25">
      <c r="A256" s="22"/>
      <c r="E256" s="23"/>
      <c r="F256" s="20"/>
      <c r="G256" s="22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21"/>
      <c r="X256" s="21"/>
      <c r="Y256" s="21"/>
      <c r="Z256" s="23"/>
      <c r="AA256" s="23"/>
      <c r="AB256" s="21"/>
      <c r="AC256" s="12"/>
      <c r="AD256" s="21"/>
    </row>
    <row r="257" spans="1:30" x14ac:dyDescent="0.25">
      <c r="A257" s="22"/>
      <c r="E257" s="23"/>
      <c r="F257" s="20"/>
      <c r="G257" s="22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21"/>
      <c r="X257" s="21"/>
      <c r="Y257" s="21"/>
      <c r="Z257" s="23"/>
      <c r="AA257" s="23"/>
      <c r="AB257" s="21"/>
      <c r="AC257" s="12"/>
      <c r="AD257" s="21"/>
    </row>
    <row r="258" spans="1:30" x14ac:dyDescent="0.25">
      <c r="E258" s="23"/>
      <c r="F258" s="20"/>
      <c r="G258" s="22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21"/>
      <c r="X258" s="21"/>
      <c r="Y258" s="21"/>
      <c r="Z258" s="23"/>
      <c r="AA258" s="23"/>
      <c r="AB258" s="21"/>
      <c r="AC258" s="12"/>
      <c r="AD258" s="21"/>
    </row>
    <row r="259" spans="1:30" x14ac:dyDescent="0.25">
      <c r="E259" s="23"/>
      <c r="F259" s="20"/>
      <c r="G259" s="22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21"/>
      <c r="X259" s="21"/>
      <c r="Y259" s="21"/>
      <c r="Z259" s="23"/>
      <c r="AA259" s="23"/>
      <c r="AB259" s="21"/>
      <c r="AC259" s="12"/>
      <c r="AD259" s="21"/>
    </row>
    <row r="260" spans="1:30" x14ac:dyDescent="0.25">
      <c r="E260" s="23"/>
      <c r="F260" s="20"/>
      <c r="G260" s="22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21"/>
      <c r="X260" s="21"/>
      <c r="Y260" s="21"/>
      <c r="Z260" s="23"/>
      <c r="AA260" s="23"/>
      <c r="AB260" s="21"/>
      <c r="AC260" s="12"/>
      <c r="AD260" s="21"/>
    </row>
    <row r="261" spans="1:30" x14ac:dyDescent="0.25">
      <c r="E261" s="23"/>
      <c r="F261" s="20"/>
      <c r="G261" s="22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21"/>
      <c r="X261" s="21"/>
      <c r="Y261" s="21"/>
      <c r="Z261" s="23"/>
      <c r="AA261" s="23"/>
      <c r="AB261" s="21"/>
      <c r="AC261" s="12"/>
      <c r="AD261" s="21"/>
    </row>
    <row r="262" spans="1:30" x14ac:dyDescent="0.25">
      <c r="E262" s="23"/>
      <c r="F262" s="20"/>
      <c r="G262" s="22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21"/>
      <c r="X262" s="21"/>
      <c r="Y262" s="21"/>
      <c r="Z262" s="23"/>
      <c r="AA262" s="23"/>
      <c r="AB262" s="21"/>
      <c r="AC262" s="12"/>
      <c r="AD262" s="21"/>
    </row>
    <row r="263" spans="1:30" x14ac:dyDescent="0.25">
      <c r="E263" s="23"/>
      <c r="F263" s="20"/>
      <c r="G263" s="22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21"/>
      <c r="X263" s="21"/>
      <c r="Y263" s="21"/>
      <c r="Z263" s="23"/>
      <c r="AA263" s="23"/>
      <c r="AB263" s="21"/>
      <c r="AC263" s="12"/>
      <c r="AD263" s="21"/>
    </row>
    <row r="264" spans="1:30" x14ac:dyDescent="0.25">
      <c r="E264" s="23"/>
      <c r="F264" s="20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21"/>
      <c r="X264" s="21"/>
      <c r="Y264" s="21"/>
      <c r="Z264" s="23"/>
      <c r="AA264" s="23"/>
      <c r="AB264" s="21"/>
      <c r="AC264" s="12"/>
      <c r="AD264" s="21"/>
    </row>
    <row r="265" spans="1:30" x14ac:dyDescent="0.25">
      <c r="E265" s="23"/>
      <c r="F265" s="20"/>
      <c r="G265" s="2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21"/>
      <c r="X265" s="21"/>
      <c r="Y265" s="21"/>
      <c r="Z265" s="23"/>
      <c r="AA265" s="23"/>
      <c r="AB265" s="21"/>
      <c r="AC265" s="12"/>
      <c r="AD265" s="21"/>
    </row>
    <row r="266" spans="1:30" x14ac:dyDescent="0.25">
      <c r="E266" s="23"/>
      <c r="F266" s="20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21"/>
      <c r="X266" s="21"/>
      <c r="Y266" s="21"/>
      <c r="Z266" s="23"/>
      <c r="AA266" s="23"/>
      <c r="AB266" s="21"/>
      <c r="AC266" s="12"/>
      <c r="AD266" s="21"/>
    </row>
    <row r="267" spans="1:30" x14ac:dyDescent="0.25">
      <c r="E267" s="23"/>
      <c r="F267" s="20"/>
      <c r="G267" s="2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21"/>
      <c r="X267" s="21"/>
      <c r="Y267" s="21"/>
      <c r="Z267" s="23"/>
      <c r="AA267" s="23"/>
      <c r="AB267" s="21"/>
      <c r="AC267" s="12"/>
      <c r="AD267" s="21"/>
    </row>
    <row r="268" spans="1:30" x14ac:dyDescent="0.25">
      <c r="E268" s="23"/>
      <c r="F268" s="20"/>
      <c r="G268" s="2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21"/>
      <c r="X268" s="21"/>
      <c r="Y268" s="21"/>
      <c r="Z268" s="23"/>
      <c r="AA268" s="23"/>
      <c r="AB268" s="21"/>
      <c r="AC268" s="12"/>
      <c r="AD268" s="21"/>
    </row>
    <row r="269" spans="1:30" x14ac:dyDescent="0.25">
      <c r="E269" s="23"/>
      <c r="F269" s="20"/>
      <c r="G269" s="22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21"/>
      <c r="X269" s="21"/>
      <c r="Y269" s="21"/>
      <c r="Z269" s="23"/>
      <c r="AA269" s="23"/>
      <c r="AB269" s="21"/>
      <c r="AC269" s="12"/>
      <c r="AD269" s="21"/>
    </row>
    <row r="270" spans="1:30" x14ac:dyDescent="0.25">
      <c r="E270" s="23"/>
      <c r="F270" s="20"/>
      <c r="G270" s="22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21"/>
      <c r="X270" s="21"/>
      <c r="Y270" s="21"/>
      <c r="Z270" s="23"/>
      <c r="AA270" s="23"/>
      <c r="AB270" s="21"/>
      <c r="AC270" s="12"/>
      <c r="AD270" s="21"/>
    </row>
    <row r="271" spans="1:30" x14ac:dyDescent="0.25">
      <c r="E271" s="23"/>
      <c r="F271" s="20"/>
      <c r="G271" s="22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21"/>
      <c r="X271" s="21"/>
      <c r="Y271" s="21"/>
      <c r="Z271" s="23"/>
      <c r="AA271" s="23"/>
      <c r="AB271" s="21"/>
      <c r="AC271" s="12"/>
      <c r="AD271" s="21"/>
    </row>
    <row r="272" spans="1:30" x14ac:dyDescent="0.25">
      <c r="E272" s="23"/>
      <c r="F272" s="20"/>
      <c r="G272" s="22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21"/>
      <c r="X272" s="21"/>
      <c r="Y272" s="21"/>
      <c r="Z272" s="23"/>
      <c r="AA272" s="23"/>
      <c r="AB272" s="21"/>
      <c r="AC272" s="12"/>
      <c r="AD272" s="21"/>
    </row>
    <row r="273" spans="5:30" x14ac:dyDescent="0.25">
      <c r="E273" s="23"/>
      <c r="F273" s="20"/>
      <c r="G273" s="22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21"/>
      <c r="X273" s="21"/>
      <c r="Y273" s="21"/>
      <c r="Z273" s="23"/>
      <c r="AA273" s="23"/>
      <c r="AB273" s="21"/>
      <c r="AC273" s="12"/>
      <c r="AD273" s="21"/>
    </row>
    <row r="274" spans="5:30" x14ac:dyDescent="0.25">
      <c r="E274" s="23"/>
      <c r="F274" s="20"/>
      <c r="G274" s="22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21"/>
      <c r="X274" s="21"/>
      <c r="Y274" s="21"/>
      <c r="Z274" s="23"/>
      <c r="AA274" s="23"/>
      <c r="AB274" s="21"/>
      <c r="AC274" s="12"/>
      <c r="AD274" s="21"/>
    </row>
    <row r="275" spans="5:30" x14ac:dyDescent="0.25">
      <c r="E275" s="23"/>
      <c r="F275" s="20"/>
      <c r="G275" s="22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21"/>
      <c r="X275" s="21"/>
      <c r="Y275" s="21"/>
      <c r="Z275" s="23"/>
      <c r="AA275" s="23"/>
      <c r="AB275" s="21"/>
      <c r="AC275" s="12"/>
      <c r="AD275" s="21"/>
    </row>
    <row r="276" spans="5:30" x14ac:dyDescent="0.25">
      <c r="E276" s="23"/>
      <c r="F276" s="20"/>
      <c r="G276" s="22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21"/>
      <c r="X276" s="21"/>
      <c r="Y276" s="21"/>
      <c r="Z276" s="23"/>
      <c r="AA276" s="23"/>
      <c r="AB276" s="21"/>
      <c r="AC276" s="12"/>
      <c r="AD276" s="21"/>
    </row>
    <row r="277" spans="5:30" x14ac:dyDescent="0.25">
      <c r="E277" s="23"/>
      <c r="F277" s="20"/>
      <c r="G277" s="22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21"/>
      <c r="X277" s="21"/>
      <c r="Y277" s="21"/>
      <c r="Z277" s="23"/>
      <c r="AA277" s="23"/>
      <c r="AB277" s="21"/>
      <c r="AC277" s="12"/>
      <c r="AD277" s="21"/>
    </row>
    <row r="278" spans="5:30" x14ac:dyDescent="0.25">
      <c r="E278" s="23"/>
      <c r="F278" s="20"/>
      <c r="G278" s="22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21"/>
      <c r="X278" s="21"/>
      <c r="Y278" s="21"/>
      <c r="Z278" s="23"/>
      <c r="AA278" s="23"/>
      <c r="AB278" s="21"/>
      <c r="AC278" s="12"/>
      <c r="AD278" s="21"/>
    </row>
    <row r="279" spans="5:30" x14ac:dyDescent="0.25">
      <c r="E279" s="23"/>
      <c r="F279" s="20"/>
      <c r="G279" s="22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21"/>
      <c r="X279" s="21"/>
      <c r="Y279" s="21"/>
      <c r="Z279" s="23"/>
      <c r="AA279" s="23"/>
      <c r="AB279" s="21"/>
      <c r="AC279" s="12"/>
      <c r="AD279" s="21"/>
    </row>
    <row r="280" spans="5:30" x14ac:dyDescent="0.25">
      <c r="E280" s="23"/>
      <c r="F280" s="20"/>
      <c r="G280" s="22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21"/>
      <c r="X280" s="21"/>
      <c r="Y280" s="21"/>
      <c r="Z280" s="23"/>
      <c r="AA280" s="23"/>
      <c r="AB280" s="21"/>
      <c r="AC280" s="12"/>
      <c r="AD280" s="21"/>
    </row>
    <row r="281" spans="5:30" x14ac:dyDescent="0.25">
      <c r="E281" s="23"/>
      <c r="F281" s="20"/>
      <c r="G281" s="22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21"/>
      <c r="X281" s="21"/>
      <c r="Y281" s="21"/>
      <c r="Z281" s="23"/>
      <c r="AA281" s="23"/>
      <c r="AB281" s="21"/>
      <c r="AC281" s="12"/>
      <c r="AD281" s="21"/>
    </row>
    <row r="282" spans="5:30" x14ac:dyDescent="0.25">
      <c r="E282" s="23"/>
      <c r="F282" s="20"/>
      <c r="G282" s="22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21"/>
      <c r="X282" s="21"/>
      <c r="Y282" s="21"/>
      <c r="Z282" s="23"/>
      <c r="AA282" s="23"/>
      <c r="AB282" s="21"/>
      <c r="AC282" s="12"/>
      <c r="AD282" s="21"/>
    </row>
    <row r="283" spans="5:30" x14ac:dyDescent="0.25">
      <c r="E283" s="23"/>
      <c r="F283" s="20"/>
      <c r="G283" s="22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21"/>
      <c r="X283" s="21"/>
      <c r="Y283" s="21"/>
      <c r="Z283" s="23"/>
      <c r="AA283" s="23"/>
      <c r="AB283" s="21"/>
      <c r="AC283" s="12"/>
      <c r="AD283" s="21"/>
    </row>
    <row r="284" spans="5:30" x14ac:dyDescent="0.25">
      <c r="E284" s="23"/>
      <c r="F284" s="20"/>
      <c r="G284" s="22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21"/>
      <c r="X284" s="21"/>
      <c r="Y284" s="21"/>
      <c r="Z284" s="23"/>
      <c r="AA284" s="23"/>
      <c r="AB284" s="21"/>
      <c r="AC284" s="12"/>
      <c r="AD284" s="21"/>
    </row>
    <row r="285" spans="5:30" x14ac:dyDescent="0.25">
      <c r="E285" s="23"/>
      <c r="F285" s="20"/>
      <c r="G285" s="22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21"/>
      <c r="X285" s="21"/>
      <c r="Y285" s="21"/>
      <c r="Z285" s="23"/>
      <c r="AA285" s="23"/>
      <c r="AB285" s="21"/>
      <c r="AC285" s="12"/>
      <c r="AD285" s="21"/>
    </row>
    <row r="286" spans="5:30" x14ac:dyDescent="0.25">
      <c r="E286" s="23"/>
      <c r="F286" s="20"/>
      <c r="G286" s="22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21"/>
      <c r="X286" s="21"/>
      <c r="Y286" s="21"/>
      <c r="Z286" s="23"/>
      <c r="AA286" s="23"/>
      <c r="AB286" s="21"/>
      <c r="AC286" s="12"/>
      <c r="AD286" s="21"/>
    </row>
    <row r="287" spans="5:30" x14ac:dyDescent="0.25">
      <c r="E287" s="23"/>
      <c r="F287" s="20"/>
      <c r="G287" s="22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21"/>
      <c r="X287" s="21"/>
      <c r="Y287" s="21"/>
      <c r="Z287" s="23"/>
      <c r="AA287" s="23"/>
      <c r="AB287" s="21"/>
      <c r="AC287" s="12"/>
      <c r="AD287" s="21"/>
    </row>
    <row r="288" spans="5:30" x14ac:dyDescent="0.25">
      <c r="E288" s="23"/>
      <c r="F288" s="20"/>
      <c r="G288" s="22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21"/>
      <c r="X288" s="21"/>
      <c r="Y288" s="21"/>
      <c r="Z288" s="23"/>
      <c r="AA288" s="23"/>
      <c r="AB288" s="21"/>
      <c r="AC288" s="12"/>
      <c r="AD288" s="21"/>
    </row>
    <row r="289" spans="5:30" x14ac:dyDescent="0.25">
      <c r="E289" s="23"/>
      <c r="F289" s="20"/>
      <c r="G289" s="22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21"/>
      <c r="X289" s="21"/>
      <c r="Y289" s="21"/>
      <c r="Z289" s="23"/>
      <c r="AA289" s="23"/>
      <c r="AB289" s="21"/>
      <c r="AC289" s="12"/>
      <c r="AD289" s="21"/>
    </row>
    <row r="290" spans="5:30" x14ac:dyDescent="0.25">
      <c r="E290" s="23"/>
      <c r="F290" s="20"/>
      <c r="G290" s="22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21"/>
      <c r="X290" s="21"/>
      <c r="Y290" s="21"/>
      <c r="Z290" s="23"/>
      <c r="AA290" s="23"/>
      <c r="AB290" s="21"/>
      <c r="AC290" s="12"/>
      <c r="AD290" s="21"/>
    </row>
    <row r="291" spans="5:30" x14ac:dyDescent="0.25">
      <c r="E291" s="23"/>
      <c r="F291" s="20"/>
      <c r="G291" s="22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21"/>
      <c r="X291" s="21"/>
      <c r="Y291" s="21"/>
      <c r="Z291" s="23"/>
      <c r="AA291" s="23"/>
      <c r="AB291" s="21"/>
      <c r="AC291" s="12"/>
      <c r="AD291" s="21"/>
    </row>
    <row r="292" spans="5:30" x14ac:dyDescent="0.25">
      <c r="E292" s="23"/>
      <c r="F292" s="20"/>
      <c r="G292" s="22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21"/>
      <c r="X292" s="21"/>
      <c r="Y292" s="21"/>
      <c r="Z292" s="23"/>
      <c r="AA292" s="23"/>
      <c r="AB292" s="21"/>
      <c r="AC292" s="12"/>
      <c r="AD292" s="21"/>
    </row>
    <row r="293" spans="5:30" x14ac:dyDescent="0.25">
      <c r="E293" s="23"/>
      <c r="F293" s="20"/>
      <c r="G293" s="22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21"/>
      <c r="X293" s="21"/>
      <c r="Y293" s="21"/>
      <c r="Z293" s="23"/>
      <c r="AA293" s="23"/>
      <c r="AB293" s="21"/>
      <c r="AC293" s="12"/>
      <c r="AD293" s="21"/>
    </row>
    <row r="294" spans="5:30" x14ac:dyDescent="0.25">
      <c r="E294" s="23"/>
      <c r="F294" s="20"/>
      <c r="G294" s="22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21"/>
      <c r="X294" s="21"/>
      <c r="Y294" s="21"/>
      <c r="Z294" s="23"/>
      <c r="AA294" s="23"/>
      <c r="AB294" s="21"/>
      <c r="AC294" s="12"/>
      <c r="AD294" s="21"/>
    </row>
    <row r="295" spans="5:30" x14ac:dyDescent="0.25">
      <c r="E295" s="23"/>
      <c r="F295" s="20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21"/>
      <c r="X295" s="21"/>
      <c r="Y295" s="21"/>
      <c r="Z295" s="23"/>
      <c r="AA295" s="23"/>
      <c r="AB295" s="21"/>
      <c r="AC295" s="12"/>
      <c r="AD295" s="21"/>
    </row>
    <row r="296" spans="5:30" x14ac:dyDescent="0.25">
      <c r="E296" s="23"/>
      <c r="F296" s="20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21"/>
      <c r="X296" s="21"/>
      <c r="Y296" s="21"/>
      <c r="Z296" s="23"/>
      <c r="AA296" s="23"/>
      <c r="AB296" s="21"/>
      <c r="AC296" s="12"/>
      <c r="AD296" s="21"/>
    </row>
    <row r="297" spans="5:30" x14ac:dyDescent="0.25">
      <c r="E297" s="23"/>
      <c r="F297" s="20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21"/>
      <c r="X297" s="21"/>
      <c r="Y297" s="21"/>
      <c r="Z297" s="23"/>
      <c r="AA297" s="23"/>
      <c r="AB297" s="21"/>
      <c r="AC297" s="12"/>
      <c r="AD297" s="21"/>
    </row>
    <row r="298" spans="5:30" x14ac:dyDescent="0.25">
      <c r="E298" s="23"/>
      <c r="F298" s="20"/>
      <c r="G298" s="22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21"/>
      <c r="X298" s="21"/>
      <c r="Y298" s="21"/>
      <c r="Z298" s="23"/>
      <c r="AA298" s="23"/>
      <c r="AB298" s="21"/>
      <c r="AC298" s="12"/>
      <c r="AD298" s="21"/>
    </row>
    <row r="299" spans="5:30" x14ac:dyDescent="0.25">
      <c r="E299" s="23"/>
      <c r="F299" s="20"/>
      <c r="G299" s="22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21"/>
      <c r="X299" s="21"/>
      <c r="Y299" s="21"/>
      <c r="Z299" s="23"/>
      <c r="AA299" s="23"/>
      <c r="AB299" s="21"/>
      <c r="AC299" s="12"/>
      <c r="AD299" s="21"/>
    </row>
    <row r="300" spans="5:30" x14ac:dyDescent="0.25">
      <c r="E300" s="23"/>
      <c r="F300" s="20"/>
      <c r="G300" s="22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21"/>
      <c r="X300" s="21"/>
      <c r="Y300" s="21"/>
      <c r="Z300" s="23"/>
      <c r="AA300" s="23"/>
      <c r="AB300" s="21"/>
      <c r="AC300" s="12"/>
      <c r="AD300" s="21"/>
    </row>
    <row r="301" spans="5:30" x14ac:dyDescent="0.25">
      <c r="E301" s="23"/>
      <c r="F301" s="20"/>
      <c r="G301" s="22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21"/>
      <c r="X301" s="21"/>
      <c r="Y301" s="21"/>
      <c r="Z301" s="23"/>
      <c r="AA301" s="23"/>
      <c r="AB301" s="21"/>
      <c r="AC301" s="12"/>
      <c r="AD301" s="21"/>
    </row>
    <row r="302" spans="5:30" x14ac:dyDescent="0.25">
      <c r="E302" s="23"/>
      <c r="F302" s="20"/>
      <c r="G302" s="22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21"/>
      <c r="X302" s="21"/>
      <c r="Y302" s="21"/>
      <c r="Z302" s="23"/>
      <c r="AA302" s="23"/>
      <c r="AB302" s="21"/>
      <c r="AC302" s="12"/>
      <c r="AD302" s="21"/>
    </row>
    <row r="303" spans="5:30" x14ac:dyDescent="0.25">
      <c r="E303" s="23"/>
      <c r="F303" s="20"/>
      <c r="G303" s="22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21"/>
      <c r="X303" s="21"/>
      <c r="Y303" s="21"/>
      <c r="Z303" s="23"/>
      <c r="AA303" s="23"/>
      <c r="AB303" s="21"/>
      <c r="AC303" s="12"/>
      <c r="AD303" s="21"/>
    </row>
    <row r="304" spans="5:30" x14ac:dyDescent="0.25">
      <c r="E304" s="23"/>
      <c r="F304" s="20"/>
      <c r="G304" s="22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21"/>
      <c r="X304" s="21"/>
      <c r="Y304" s="21"/>
      <c r="Z304" s="23"/>
      <c r="AA304" s="23"/>
      <c r="AB304" s="21"/>
      <c r="AC304" s="12"/>
      <c r="AD304" s="21"/>
    </row>
    <row r="305" spans="5:30" x14ac:dyDescent="0.25">
      <c r="E305" s="23"/>
      <c r="F305" s="20"/>
      <c r="G305" s="22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21"/>
      <c r="X305" s="21"/>
      <c r="Y305" s="21"/>
      <c r="Z305" s="23"/>
      <c r="AA305" s="23"/>
      <c r="AB305" s="21"/>
      <c r="AC305" s="12"/>
      <c r="AD305" s="21"/>
    </row>
    <row r="306" spans="5:30" x14ac:dyDescent="0.25">
      <c r="E306" s="23"/>
      <c r="F306" s="20"/>
      <c r="G306" s="22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21"/>
      <c r="X306" s="21"/>
      <c r="Y306" s="21"/>
      <c r="Z306" s="23"/>
      <c r="AA306" s="23"/>
      <c r="AB306" s="21"/>
      <c r="AC306" s="12"/>
      <c r="AD306" s="21"/>
    </row>
    <row r="307" spans="5:30" x14ac:dyDescent="0.25">
      <c r="E307" s="23"/>
      <c r="F307" s="20"/>
      <c r="G307" s="22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21"/>
      <c r="X307" s="21"/>
      <c r="Y307" s="21"/>
      <c r="Z307" s="23"/>
      <c r="AA307" s="23"/>
      <c r="AB307" s="21"/>
      <c r="AC307" s="12"/>
      <c r="AD307" s="21"/>
    </row>
    <row r="308" spans="5:30" x14ac:dyDescent="0.25">
      <c r="E308" s="23"/>
      <c r="F308" s="20"/>
      <c r="G308" s="22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21"/>
      <c r="X308" s="21"/>
      <c r="Y308" s="21"/>
      <c r="Z308" s="23"/>
      <c r="AA308" s="23"/>
      <c r="AB308" s="21"/>
      <c r="AC308" s="12"/>
      <c r="AD308" s="21"/>
    </row>
    <row r="309" spans="5:30" x14ac:dyDescent="0.25">
      <c r="E309" s="23"/>
      <c r="F309" s="20"/>
      <c r="G309" s="22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21"/>
      <c r="X309" s="21"/>
      <c r="Y309" s="21"/>
      <c r="Z309" s="23"/>
      <c r="AA309" s="23"/>
      <c r="AB309" s="21"/>
      <c r="AC309" s="12"/>
      <c r="AD309" s="21"/>
    </row>
    <row r="310" spans="5:30" x14ac:dyDescent="0.25">
      <c r="E310" s="23"/>
      <c r="F310" s="20"/>
      <c r="G310" s="22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21"/>
      <c r="X310" s="21"/>
      <c r="Y310" s="21"/>
      <c r="Z310" s="23"/>
      <c r="AA310" s="23"/>
      <c r="AB310" s="21"/>
      <c r="AC310" s="12"/>
      <c r="AD310" s="21"/>
    </row>
    <row r="311" spans="5:30" x14ac:dyDescent="0.25">
      <c r="E311" s="23"/>
      <c r="F311" s="20"/>
      <c r="G311" s="22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21"/>
      <c r="X311" s="21"/>
      <c r="Y311" s="21"/>
      <c r="Z311" s="23"/>
      <c r="AA311" s="23"/>
      <c r="AB311" s="21"/>
      <c r="AC311" s="12"/>
      <c r="AD311" s="21"/>
    </row>
    <row r="312" spans="5:30" x14ac:dyDescent="0.25">
      <c r="E312" s="23"/>
      <c r="F312" s="20"/>
      <c r="G312" s="22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21"/>
      <c r="X312" s="21"/>
      <c r="Y312" s="21"/>
      <c r="Z312" s="23"/>
      <c r="AA312" s="23"/>
      <c r="AB312" s="21"/>
      <c r="AC312" s="12"/>
      <c r="AD312" s="21"/>
    </row>
    <row r="313" spans="5:30" x14ac:dyDescent="0.25">
      <c r="E313" s="23"/>
      <c r="F313" s="20"/>
      <c r="G313" s="22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1"/>
      <c r="X313" s="21"/>
      <c r="Y313" s="21"/>
      <c r="Z313" s="23"/>
      <c r="AA313" s="23"/>
      <c r="AB313" s="21"/>
      <c r="AC313" s="12"/>
      <c r="AD313" s="21"/>
    </row>
    <row r="314" spans="5:30" x14ac:dyDescent="0.25">
      <c r="E314" s="23"/>
      <c r="F314" s="20"/>
      <c r="G314" s="22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21"/>
      <c r="X314" s="21"/>
      <c r="Y314" s="21"/>
      <c r="Z314" s="23"/>
      <c r="AA314" s="23"/>
      <c r="AB314" s="21"/>
      <c r="AC314" s="12"/>
      <c r="AD314" s="21"/>
    </row>
    <row r="315" spans="5:30" x14ac:dyDescent="0.25">
      <c r="E315" s="23"/>
      <c r="F315" s="20"/>
      <c r="G315" s="22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1"/>
      <c r="X315" s="21"/>
      <c r="Y315" s="21"/>
      <c r="Z315" s="23"/>
      <c r="AA315" s="23"/>
      <c r="AB315" s="21"/>
      <c r="AC315" s="12"/>
      <c r="AD315" s="21"/>
    </row>
    <row r="316" spans="5:30" x14ac:dyDescent="0.25">
      <c r="E316" s="23"/>
      <c r="F316" s="20"/>
      <c r="G316" s="22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1"/>
      <c r="X316" s="21"/>
      <c r="Y316" s="21"/>
      <c r="Z316" s="23"/>
      <c r="AA316" s="23"/>
      <c r="AB316" s="21"/>
      <c r="AC316" s="12"/>
      <c r="AD316" s="21"/>
    </row>
    <row r="317" spans="5:30" x14ac:dyDescent="0.25">
      <c r="E317" s="23"/>
      <c r="F317" s="20"/>
      <c r="G317" s="22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21"/>
      <c r="X317" s="21"/>
      <c r="Y317" s="21"/>
      <c r="Z317" s="23"/>
      <c r="AA317" s="23"/>
      <c r="AB317" s="21"/>
      <c r="AC317" s="12"/>
      <c r="AD317" s="21"/>
    </row>
    <row r="318" spans="5:30" x14ac:dyDescent="0.25">
      <c r="E318" s="23"/>
      <c r="F318" s="20"/>
      <c r="G318" s="22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1"/>
      <c r="X318" s="21"/>
      <c r="Y318" s="21"/>
      <c r="Z318" s="23"/>
      <c r="AA318" s="23"/>
      <c r="AB318" s="21"/>
      <c r="AC318" s="12"/>
      <c r="AD318" s="21"/>
    </row>
    <row r="319" spans="5:30" x14ac:dyDescent="0.25">
      <c r="E319" s="23"/>
      <c r="F319" s="20"/>
      <c r="G319" s="22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21"/>
      <c r="X319" s="21"/>
      <c r="Y319" s="21"/>
      <c r="Z319" s="23"/>
      <c r="AA319" s="23"/>
      <c r="AB319" s="21"/>
      <c r="AC319" s="12"/>
      <c r="AD319" s="21"/>
    </row>
    <row r="320" spans="5:30" x14ac:dyDescent="0.25">
      <c r="E320" s="23"/>
      <c r="F320" s="20"/>
      <c r="G320" s="22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21"/>
      <c r="X320" s="21"/>
      <c r="Y320" s="21"/>
      <c r="Z320" s="23"/>
      <c r="AA320" s="23"/>
      <c r="AB320" s="21"/>
      <c r="AC320" s="12"/>
      <c r="AD320" s="21"/>
    </row>
    <row r="321" spans="5:30" x14ac:dyDescent="0.25">
      <c r="E321" s="23"/>
      <c r="F321" s="20"/>
      <c r="G321" s="22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21"/>
      <c r="X321" s="21"/>
      <c r="Y321" s="21"/>
      <c r="Z321" s="23"/>
      <c r="AA321" s="23"/>
      <c r="AB321" s="21"/>
      <c r="AC321" s="12"/>
      <c r="AD321" s="21"/>
    </row>
    <row r="322" spans="5:30" x14ac:dyDescent="0.25">
      <c r="E322" s="23"/>
      <c r="F322" s="20"/>
      <c r="G322" s="22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21"/>
      <c r="X322" s="21"/>
      <c r="Y322" s="21"/>
      <c r="Z322" s="23"/>
      <c r="AA322" s="23"/>
      <c r="AB322" s="21"/>
      <c r="AC322" s="12"/>
      <c r="AD322" s="21"/>
    </row>
    <row r="323" spans="5:30" x14ac:dyDescent="0.25">
      <c r="E323" s="23"/>
      <c r="F323" s="20"/>
      <c r="G323" s="22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21"/>
      <c r="X323" s="21"/>
      <c r="Y323" s="21"/>
      <c r="Z323" s="23"/>
      <c r="AA323" s="23"/>
      <c r="AB323" s="21"/>
      <c r="AC323" s="12"/>
      <c r="AD323" s="21"/>
    </row>
    <row r="324" spans="5:30" x14ac:dyDescent="0.25">
      <c r="E324" s="23"/>
      <c r="F324" s="20"/>
      <c r="G324" s="22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21"/>
      <c r="X324" s="21"/>
      <c r="Y324" s="21"/>
      <c r="Z324" s="23"/>
      <c r="AA324" s="23"/>
      <c r="AB324" s="21"/>
      <c r="AC324" s="12"/>
      <c r="AD324" s="21"/>
    </row>
    <row r="325" spans="5:30" x14ac:dyDescent="0.25">
      <c r="E325" s="23"/>
      <c r="F325" s="20"/>
      <c r="G325" s="22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21"/>
      <c r="X325" s="21"/>
      <c r="Y325" s="21"/>
      <c r="Z325" s="23"/>
      <c r="AA325" s="23"/>
      <c r="AB325" s="21"/>
      <c r="AC325" s="12"/>
      <c r="AD325" s="21"/>
    </row>
    <row r="326" spans="5:30" x14ac:dyDescent="0.25">
      <c r="E326" s="23"/>
      <c r="F326" s="20"/>
      <c r="G326" s="22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21"/>
      <c r="X326" s="21"/>
      <c r="Y326" s="21"/>
      <c r="Z326" s="23"/>
      <c r="AA326" s="23"/>
      <c r="AB326" s="21"/>
      <c r="AC326" s="12"/>
      <c r="AD326" s="21"/>
    </row>
    <row r="327" spans="5:30" x14ac:dyDescent="0.25">
      <c r="E327" s="23"/>
      <c r="F327" s="20"/>
      <c r="G327" s="22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1"/>
      <c r="X327" s="21"/>
      <c r="Y327" s="21"/>
      <c r="Z327" s="23"/>
      <c r="AA327" s="23"/>
      <c r="AB327" s="21"/>
      <c r="AC327" s="12"/>
      <c r="AD327" s="21"/>
    </row>
    <row r="328" spans="5:30" x14ac:dyDescent="0.25">
      <c r="E328" s="23"/>
      <c r="F328" s="20"/>
      <c r="G328" s="22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21"/>
      <c r="X328" s="21"/>
      <c r="Y328" s="21"/>
      <c r="Z328" s="23"/>
      <c r="AA328" s="23"/>
      <c r="AB328" s="21"/>
      <c r="AC328" s="12"/>
      <c r="AD328" s="21"/>
    </row>
    <row r="329" spans="5:30" x14ac:dyDescent="0.25">
      <c r="E329" s="23"/>
      <c r="F329" s="20"/>
      <c r="G329" s="22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21"/>
      <c r="X329" s="21"/>
      <c r="Y329" s="21"/>
      <c r="Z329" s="23"/>
      <c r="AA329" s="23"/>
      <c r="AB329" s="21"/>
      <c r="AC329" s="12"/>
      <c r="AD329" s="21"/>
    </row>
    <row r="330" spans="5:30" x14ac:dyDescent="0.25">
      <c r="E330" s="23"/>
      <c r="F330" s="20"/>
      <c r="G330" s="22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21"/>
      <c r="X330" s="21"/>
      <c r="Y330" s="21"/>
      <c r="Z330" s="23"/>
      <c r="AA330" s="23"/>
      <c r="AB330" s="21"/>
      <c r="AC330" s="12"/>
      <c r="AD330" s="21"/>
    </row>
    <row r="331" spans="5:30" x14ac:dyDescent="0.25">
      <c r="E331" s="23"/>
      <c r="F331" s="20"/>
      <c r="G331" s="22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21"/>
      <c r="X331" s="21"/>
      <c r="Y331" s="21"/>
      <c r="Z331" s="23"/>
      <c r="AA331" s="23"/>
      <c r="AB331" s="21"/>
      <c r="AC331" s="12"/>
      <c r="AD331" s="21"/>
    </row>
    <row r="332" spans="5:30" x14ac:dyDescent="0.25">
      <c r="F332" s="20"/>
      <c r="G332" s="22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AC332" s="12"/>
    </row>
    <row r="333" spans="5:30" x14ac:dyDescent="0.25">
      <c r="F333" s="20"/>
      <c r="G333" s="22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AC333" s="12"/>
    </row>
    <row r="334" spans="5:30" x14ac:dyDescent="0.25">
      <c r="AC334" s="12"/>
    </row>
    <row r="335" spans="5:30" x14ac:dyDescent="0.25">
      <c r="AC335" s="12"/>
    </row>
    <row r="336" spans="5:30" x14ac:dyDescent="0.25">
      <c r="AC336" s="12"/>
    </row>
    <row r="337" spans="29:29" x14ac:dyDescent="0.25">
      <c r="AC337" s="12"/>
    </row>
    <row r="338" spans="29:29" x14ac:dyDescent="0.25">
      <c r="AC338" s="12"/>
    </row>
    <row r="339" spans="29:29" x14ac:dyDescent="0.25">
      <c r="AC339" s="12"/>
    </row>
    <row r="340" spans="29:29" x14ac:dyDescent="0.25">
      <c r="AC340" s="12"/>
    </row>
    <row r="341" spans="29:29" x14ac:dyDescent="0.25">
      <c r="AC341" s="12"/>
    </row>
    <row r="342" spans="29:29" x14ac:dyDescent="0.25">
      <c r="AC342" s="12"/>
    </row>
    <row r="343" spans="29:29" x14ac:dyDescent="0.25">
      <c r="AC343" s="12"/>
    </row>
    <row r="344" spans="29:29" x14ac:dyDescent="0.25">
      <c r="AC344" s="12"/>
    </row>
    <row r="345" spans="29:29" x14ac:dyDescent="0.25">
      <c r="AC345" s="12"/>
    </row>
    <row r="346" spans="29:29" x14ac:dyDescent="0.25">
      <c r="AC346" s="12"/>
    </row>
    <row r="347" spans="29:29" x14ac:dyDescent="0.25">
      <c r="AC347" s="12"/>
    </row>
    <row r="348" spans="29:29" x14ac:dyDescent="0.25">
      <c r="AC348" s="12"/>
    </row>
    <row r="349" spans="29:29" x14ac:dyDescent="0.25">
      <c r="AC349" s="12"/>
    </row>
    <row r="350" spans="29:29" x14ac:dyDescent="0.25">
      <c r="AC350" s="12"/>
    </row>
    <row r="351" spans="29:29" x14ac:dyDescent="0.25">
      <c r="AC351" s="12"/>
    </row>
    <row r="352" spans="29:29" x14ac:dyDescent="0.25">
      <c r="AC352" s="12"/>
    </row>
    <row r="353" spans="29:29" x14ac:dyDescent="0.25">
      <c r="AC353" s="12"/>
    </row>
    <row r="354" spans="29:29" x14ac:dyDescent="0.25">
      <c r="AC354" s="12"/>
    </row>
    <row r="355" spans="29:29" x14ac:dyDescent="0.25">
      <c r="AC355" s="12"/>
    </row>
    <row r="356" spans="29:29" x14ac:dyDescent="0.25">
      <c r="AC356" s="12"/>
    </row>
    <row r="357" spans="29:29" x14ac:dyDescent="0.25">
      <c r="AC357" s="12"/>
    </row>
    <row r="358" spans="29:29" x14ac:dyDescent="0.25">
      <c r="AC358" s="12"/>
    </row>
    <row r="359" spans="29:29" x14ac:dyDescent="0.25">
      <c r="AC359" s="12"/>
    </row>
    <row r="360" spans="29:29" x14ac:dyDescent="0.25">
      <c r="AC360" s="12"/>
    </row>
    <row r="361" spans="29:29" x14ac:dyDescent="0.25">
      <c r="AC361" s="12"/>
    </row>
    <row r="362" spans="29:29" x14ac:dyDescent="0.25">
      <c r="AC362" s="12"/>
    </row>
    <row r="363" spans="29:29" x14ac:dyDescent="0.25">
      <c r="AC363" s="12"/>
    </row>
    <row r="364" spans="29:29" x14ac:dyDescent="0.25">
      <c r="AC364" s="12"/>
    </row>
    <row r="365" spans="29:29" x14ac:dyDescent="0.25">
      <c r="AC365" s="12"/>
    </row>
    <row r="366" spans="29:29" x14ac:dyDescent="0.25">
      <c r="AC366" s="12"/>
    </row>
    <row r="367" spans="29:29" x14ac:dyDescent="0.25">
      <c r="AC367" s="12"/>
    </row>
    <row r="368" spans="29:29" x14ac:dyDescent="0.25">
      <c r="AC368" s="12"/>
    </row>
    <row r="369" spans="29:29" x14ac:dyDescent="0.25">
      <c r="AC369" s="12"/>
    </row>
    <row r="370" spans="29:29" x14ac:dyDescent="0.25">
      <c r="AC370" s="12"/>
    </row>
    <row r="371" spans="29:29" x14ac:dyDescent="0.25">
      <c r="AC371" s="12"/>
    </row>
    <row r="372" spans="29:29" x14ac:dyDescent="0.25">
      <c r="AC372" s="12"/>
    </row>
    <row r="373" spans="29:29" x14ac:dyDescent="0.25">
      <c r="AC373" s="12"/>
    </row>
    <row r="374" spans="29:29" x14ac:dyDescent="0.25">
      <c r="AC374" s="12"/>
    </row>
    <row r="375" spans="29:29" x14ac:dyDescent="0.25">
      <c r="AC375" s="12"/>
    </row>
    <row r="376" spans="29:29" x14ac:dyDescent="0.25">
      <c r="AC376" s="12"/>
    </row>
    <row r="377" spans="29:29" x14ac:dyDescent="0.25">
      <c r="AC377" s="12"/>
    </row>
    <row r="378" spans="29:29" x14ac:dyDescent="0.25">
      <c r="AC378" s="12"/>
    </row>
    <row r="379" spans="29:29" x14ac:dyDescent="0.25">
      <c r="AC379" s="12"/>
    </row>
    <row r="380" spans="29:29" x14ac:dyDescent="0.25">
      <c r="AC380" s="12"/>
    </row>
    <row r="381" spans="29:29" x14ac:dyDescent="0.25">
      <c r="AC381" s="12"/>
    </row>
    <row r="382" spans="29:29" x14ac:dyDescent="0.25">
      <c r="AC382" s="12"/>
    </row>
    <row r="383" spans="29:29" x14ac:dyDescent="0.25">
      <c r="AC383" s="12"/>
    </row>
    <row r="384" spans="29:29" x14ac:dyDescent="0.25">
      <c r="AC384" s="12"/>
    </row>
    <row r="385" spans="29:29" x14ac:dyDescent="0.25">
      <c r="AC385" s="12"/>
    </row>
    <row r="386" spans="29:29" x14ac:dyDescent="0.25">
      <c r="AC386" s="12"/>
    </row>
    <row r="387" spans="29:29" x14ac:dyDescent="0.25">
      <c r="AC387" s="12"/>
    </row>
    <row r="388" spans="29:29" x14ac:dyDescent="0.25">
      <c r="AC388" s="12"/>
    </row>
    <row r="389" spans="29:29" x14ac:dyDescent="0.25">
      <c r="AC389" s="12"/>
    </row>
    <row r="390" spans="29:29" x14ac:dyDescent="0.25">
      <c r="AC390" s="12"/>
    </row>
    <row r="391" spans="29:29" x14ac:dyDescent="0.25">
      <c r="AC391" s="12"/>
    </row>
    <row r="392" spans="29:29" x14ac:dyDescent="0.25">
      <c r="AC392" s="12"/>
    </row>
    <row r="393" spans="29:29" x14ac:dyDescent="0.25">
      <c r="AC393" s="12"/>
    </row>
    <row r="394" spans="29:29" x14ac:dyDescent="0.25">
      <c r="AC394" s="12"/>
    </row>
    <row r="395" spans="29:29" x14ac:dyDescent="0.25">
      <c r="AC395" s="12"/>
    </row>
    <row r="396" spans="29:29" x14ac:dyDescent="0.25">
      <c r="AC396" s="12"/>
    </row>
    <row r="397" spans="29:29" x14ac:dyDescent="0.25">
      <c r="AC397" s="12"/>
    </row>
    <row r="398" spans="29:29" x14ac:dyDescent="0.25">
      <c r="AC398" s="12"/>
    </row>
    <row r="399" spans="29:29" x14ac:dyDescent="0.25">
      <c r="AC399" s="12"/>
    </row>
    <row r="400" spans="29:29" x14ac:dyDescent="0.25">
      <c r="AC400" s="12"/>
    </row>
    <row r="401" spans="29:29" x14ac:dyDescent="0.25">
      <c r="AC401" s="12"/>
    </row>
    <row r="402" spans="29:29" x14ac:dyDescent="0.25">
      <c r="AC402" s="12"/>
    </row>
    <row r="403" spans="29:29" x14ac:dyDescent="0.25">
      <c r="AC403" s="12"/>
    </row>
    <row r="404" spans="29:29" x14ac:dyDescent="0.25">
      <c r="AC404" s="12"/>
    </row>
    <row r="405" spans="29:29" x14ac:dyDescent="0.25">
      <c r="AC405" s="12"/>
    </row>
    <row r="406" spans="29:29" x14ac:dyDescent="0.25">
      <c r="AC406" s="12"/>
    </row>
    <row r="407" spans="29:29" x14ac:dyDescent="0.25">
      <c r="AC407" s="12"/>
    </row>
    <row r="408" spans="29:29" x14ac:dyDescent="0.25">
      <c r="AC408" s="12"/>
    </row>
    <row r="409" spans="29:29" x14ac:dyDescent="0.25">
      <c r="AC409" s="12"/>
    </row>
    <row r="410" spans="29:29" x14ac:dyDescent="0.25">
      <c r="AC410" s="12"/>
    </row>
    <row r="411" spans="29:29" x14ac:dyDescent="0.25">
      <c r="AC411" s="12"/>
    </row>
    <row r="412" spans="29:29" x14ac:dyDescent="0.25">
      <c r="AC412" s="12"/>
    </row>
    <row r="413" spans="29:29" x14ac:dyDescent="0.25">
      <c r="AC413" s="12"/>
    </row>
    <row r="414" spans="29:29" x14ac:dyDescent="0.25">
      <c r="AC414" s="12"/>
    </row>
    <row r="415" spans="29:29" x14ac:dyDescent="0.25">
      <c r="AC415" s="12"/>
    </row>
    <row r="416" spans="29:29" x14ac:dyDescent="0.25">
      <c r="AC416" s="12"/>
    </row>
    <row r="417" spans="29:29" x14ac:dyDescent="0.25">
      <c r="AC417" s="12"/>
    </row>
    <row r="418" spans="29:29" x14ac:dyDescent="0.25">
      <c r="AC418" s="12"/>
    </row>
    <row r="419" spans="29:29" x14ac:dyDescent="0.25">
      <c r="AC419" s="12"/>
    </row>
    <row r="420" spans="29:29" x14ac:dyDescent="0.25">
      <c r="AC420" s="12"/>
    </row>
    <row r="421" spans="29:29" x14ac:dyDescent="0.25">
      <c r="AC421" s="12"/>
    </row>
    <row r="422" spans="29:29" x14ac:dyDescent="0.25">
      <c r="AC422" s="12"/>
    </row>
    <row r="423" spans="29:29" x14ac:dyDescent="0.25">
      <c r="AC423" s="12"/>
    </row>
    <row r="424" spans="29:29" x14ac:dyDescent="0.25">
      <c r="AC424" s="12"/>
    </row>
    <row r="425" spans="29:29" x14ac:dyDescent="0.25">
      <c r="AC425" s="12"/>
    </row>
    <row r="426" spans="29:29" x14ac:dyDescent="0.25">
      <c r="AC426" s="12"/>
    </row>
    <row r="427" spans="29:29" x14ac:dyDescent="0.25">
      <c r="AC427" s="12"/>
    </row>
    <row r="428" spans="29:29" x14ac:dyDescent="0.25">
      <c r="AC428" s="12"/>
    </row>
    <row r="429" spans="29:29" x14ac:dyDescent="0.25">
      <c r="AC429" s="12"/>
    </row>
    <row r="430" spans="29:29" x14ac:dyDescent="0.25">
      <c r="AC430" s="12"/>
    </row>
    <row r="431" spans="29:29" x14ac:dyDescent="0.25">
      <c r="AC431" s="12"/>
    </row>
    <row r="432" spans="29:29" x14ac:dyDescent="0.25">
      <c r="AC432" s="12"/>
    </row>
    <row r="433" spans="29:29" x14ac:dyDescent="0.25">
      <c r="AC433" s="12"/>
    </row>
    <row r="434" spans="29:29" x14ac:dyDescent="0.25">
      <c r="AC434" s="12"/>
    </row>
    <row r="435" spans="29:29" x14ac:dyDescent="0.25">
      <c r="AC435" s="12"/>
    </row>
    <row r="436" spans="29:29" x14ac:dyDescent="0.25">
      <c r="AC436" s="12"/>
    </row>
    <row r="437" spans="29:29" x14ac:dyDescent="0.25">
      <c r="AC437" s="12"/>
    </row>
    <row r="438" spans="29:29" x14ac:dyDescent="0.25">
      <c r="AC438" s="12"/>
    </row>
    <row r="439" spans="29:29" x14ac:dyDescent="0.25">
      <c r="AC439" s="12"/>
    </row>
    <row r="440" spans="29:29" x14ac:dyDescent="0.25">
      <c r="AC440" s="12"/>
    </row>
    <row r="441" spans="29:29" x14ac:dyDescent="0.25">
      <c r="AC441" s="12"/>
    </row>
    <row r="442" spans="29:29" x14ac:dyDescent="0.25">
      <c r="AC442" s="12"/>
    </row>
    <row r="443" spans="29:29" x14ac:dyDescent="0.25">
      <c r="AC443" s="12"/>
    </row>
    <row r="444" spans="29:29" x14ac:dyDescent="0.25">
      <c r="AC444" s="12"/>
    </row>
    <row r="445" spans="29:29" x14ac:dyDescent="0.25">
      <c r="AC445" s="12"/>
    </row>
    <row r="446" spans="29:29" x14ac:dyDescent="0.25">
      <c r="AC446" s="12"/>
    </row>
    <row r="447" spans="29:29" x14ac:dyDescent="0.25">
      <c r="AC447" s="12"/>
    </row>
    <row r="448" spans="29:29" x14ac:dyDescent="0.25">
      <c r="AC448" s="12"/>
    </row>
    <row r="449" spans="29:29" x14ac:dyDescent="0.25">
      <c r="AC449" s="12"/>
    </row>
    <row r="450" spans="29:29" x14ac:dyDescent="0.25">
      <c r="AC450" s="12"/>
    </row>
    <row r="451" spans="29:29" x14ac:dyDescent="0.25">
      <c r="AC451" s="12"/>
    </row>
    <row r="452" spans="29:29" x14ac:dyDescent="0.25">
      <c r="AC452" s="12"/>
    </row>
    <row r="453" spans="29:29" x14ac:dyDescent="0.25">
      <c r="AC453" s="12"/>
    </row>
    <row r="454" spans="29:29" x14ac:dyDescent="0.25">
      <c r="AC454" s="12"/>
    </row>
    <row r="455" spans="29:29" x14ac:dyDescent="0.25">
      <c r="AC455" s="12"/>
    </row>
    <row r="456" spans="29:29" x14ac:dyDescent="0.25">
      <c r="AC456" s="12"/>
    </row>
    <row r="457" spans="29:29" x14ac:dyDescent="0.25">
      <c r="AC457" s="12"/>
    </row>
    <row r="458" spans="29:29" x14ac:dyDescent="0.25">
      <c r="AC458" s="12"/>
    </row>
    <row r="459" spans="29:29" x14ac:dyDescent="0.25">
      <c r="AC459" s="12"/>
    </row>
    <row r="460" spans="29:29" x14ac:dyDescent="0.25">
      <c r="AC460" s="12"/>
    </row>
    <row r="461" spans="29:29" x14ac:dyDescent="0.25">
      <c r="AC461" s="12"/>
    </row>
    <row r="462" spans="29:29" x14ac:dyDescent="0.25">
      <c r="AC462" s="12"/>
    </row>
    <row r="463" spans="29:29" x14ac:dyDescent="0.25">
      <c r="AC463" s="12"/>
    </row>
    <row r="464" spans="29:29" x14ac:dyDescent="0.25">
      <c r="AC464" s="12"/>
    </row>
    <row r="465" spans="29:29" x14ac:dyDescent="0.25">
      <c r="AC465" s="12"/>
    </row>
    <row r="466" spans="29:29" x14ac:dyDescent="0.25">
      <c r="AC466" s="12"/>
    </row>
    <row r="467" spans="29:29" x14ac:dyDescent="0.25">
      <c r="AC467" s="12"/>
    </row>
    <row r="468" spans="29:29" x14ac:dyDescent="0.25">
      <c r="AC468" s="12"/>
    </row>
    <row r="469" spans="29:29" x14ac:dyDescent="0.25">
      <c r="AC469" s="12"/>
    </row>
    <row r="470" spans="29:29" x14ac:dyDescent="0.25">
      <c r="AC470" s="12"/>
    </row>
    <row r="471" spans="29:29" x14ac:dyDescent="0.25">
      <c r="AC471" s="12"/>
    </row>
    <row r="472" spans="29:29" x14ac:dyDescent="0.25">
      <c r="AC472" s="12"/>
    </row>
    <row r="473" spans="29:29" x14ac:dyDescent="0.25">
      <c r="AC473" s="12"/>
    </row>
    <row r="474" spans="29:29" x14ac:dyDescent="0.25">
      <c r="AC474" s="12"/>
    </row>
    <row r="475" spans="29:29" x14ac:dyDescent="0.25">
      <c r="AC475" s="12"/>
    </row>
    <row r="476" spans="29:29" x14ac:dyDescent="0.25">
      <c r="AC476" s="12"/>
    </row>
    <row r="477" spans="29:29" x14ac:dyDescent="0.25">
      <c r="AC477" s="12"/>
    </row>
    <row r="478" spans="29:29" x14ac:dyDescent="0.25">
      <c r="AC478" s="12"/>
    </row>
    <row r="479" spans="29:29" x14ac:dyDescent="0.25">
      <c r="AC479" s="12"/>
    </row>
    <row r="480" spans="29:29" x14ac:dyDescent="0.25">
      <c r="AC480" s="12"/>
    </row>
    <row r="481" spans="29:29" x14ac:dyDescent="0.25">
      <c r="AC481" s="12"/>
    </row>
    <row r="482" spans="29:29" x14ac:dyDescent="0.25">
      <c r="AC482" s="12"/>
    </row>
    <row r="483" spans="29:29" x14ac:dyDescent="0.25">
      <c r="AC483" s="12"/>
    </row>
    <row r="484" spans="29:29" x14ac:dyDescent="0.25">
      <c r="AC484" s="12"/>
    </row>
    <row r="485" spans="29:29" x14ac:dyDescent="0.25">
      <c r="AC485" s="12"/>
    </row>
    <row r="486" spans="29:29" x14ac:dyDescent="0.25">
      <c r="AC486" s="12"/>
    </row>
    <row r="487" spans="29:29" x14ac:dyDescent="0.25">
      <c r="AC487" s="12"/>
    </row>
    <row r="488" spans="29:29" x14ac:dyDescent="0.25">
      <c r="AC488" s="12"/>
    </row>
    <row r="489" spans="29:29" x14ac:dyDescent="0.25">
      <c r="AC489" s="12"/>
    </row>
    <row r="490" spans="29:29" x14ac:dyDescent="0.25">
      <c r="AC490" s="12"/>
    </row>
    <row r="491" spans="29:29" x14ac:dyDescent="0.25">
      <c r="AC491" s="12"/>
    </row>
    <row r="492" spans="29:29" x14ac:dyDescent="0.25">
      <c r="AC492" s="12"/>
    </row>
    <row r="493" spans="29:29" x14ac:dyDescent="0.25">
      <c r="AC493" s="12"/>
    </row>
    <row r="494" spans="29:29" x14ac:dyDescent="0.25">
      <c r="AC494" s="12"/>
    </row>
    <row r="495" spans="29:29" x14ac:dyDescent="0.25">
      <c r="AC495" s="12"/>
    </row>
    <row r="496" spans="29:29" x14ac:dyDescent="0.25">
      <c r="AC496" s="12"/>
    </row>
    <row r="497" spans="29:29" x14ac:dyDescent="0.25">
      <c r="AC497" s="12"/>
    </row>
    <row r="498" spans="29:29" x14ac:dyDescent="0.25">
      <c r="AC498" s="12"/>
    </row>
    <row r="499" spans="29:29" x14ac:dyDescent="0.25">
      <c r="AC499" s="12"/>
    </row>
    <row r="500" spans="29:29" x14ac:dyDescent="0.25">
      <c r="AC500" s="12"/>
    </row>
    <row r="501" spans="29:29" x14ac:dyDescent="0.25">
      <c r="AC501" s="12"/>
    </row>
    <row r="502" spans="29:29" x14ac:dyDescent="0.25">
      <c r="AC502" s="12"/>
    </row>
    <row r="503" spans="29:29" x14ac:dyDescent="0.25">
      <c r="AC503" s="12"/>
    </row>
    <row r="504" spans="29:29" x14ac:dyDescent="0.25">
      <c r="AC504" s="12"/>
    </row>
    <row r="505" spans="29:29" x14ac:dyDescent="0.25">
      <c r="AC505" s="12"/>
    </row>
    <row r="506" spans="29:29" x14ac:dyDescent="0.25">
      <c r="AC506" s="12"/>
    </row>
    <row r="507" spans="29:29" x14ac:dyDescent="0.25">
      <c r="AC507" s="12"/>
    </row>
    <row r="508" spans="29:29" x14ac:dyDescent="0.25">
      <c r="AC508" s="12"/>
    </row>
    <row r="509" spans="29:29" x14ac:dyDescent="0.25">
      <c r="AC509" s="12"/>
    </row>
    <row r="510" spans="29:29" x14ac:dyDescent="0.25">
      <c r="AC510" s="12"/>
    </row>
    <row r="511" spans="29:29" x14ac:dyDescent="0.25">
      <c r="AC511" s="12"/>
    </row>
    <row r="512" spans="29:29" x14ac:dyDescent="0.25">
      <c r="AC512" s="12"/>
    </row>
    <row r="513" spans="29:29" x14ac:dyDescent="0.25">
      <c r="AC513" s="12"/>
    </row>
    <row r="514" spans="29:29" x14ac:dyDescent="0.25">
      <c r="AC514" s="12"/>
    </row>
    <row r="515" spans="29:29" x14ac:dyDescent="0.25">
      <c r="AC515" s="12"/>
    </row>
    <row r="516" spans="29:29" x14ac:dyDescent="0.25">
      <c r="AC516" s="12"/>
    </row>
    <row r="517" spans="29:29" x14ac:dyDescent="0.25">
      <c r="AC517" s="12"/>
    </row>
    <row r="518" spans="29:29" x14ac:dyDescent="0.25">
      <c r="AC518" s="12"/>
    </row>
    <row r="519" spans="29:29" x14ac:dyDescent="0.25">
      <c r="AC519" s="12"/>
    </row>
    <row r="520" spans="29:29" x14ac:dyDescent="0.25">
      <c r="AC520" s="12"/>
    </row>
    <row r="521" spans="29:29" x14ac:dyDescent="0.25">
      <c r="AC521" s="12"/>
    </row>
    <row r="522" spans="29:29" x14ac:dyDescent="0.25">
      <c r="AC522" s="12"/>
    </row>
    <row r="523" spans="29:29" x14ac:dyDescent="0.25">
      <c r="AC523" s="12"/>
    </row>
    <row r="524" spans="29:29" x14ac:dyDescent="0.25">
      <c r="AC524" s="12"/>
    </row>
    <row r="525" spans="29:29" x14ac:dyDescent="0.25">
      <c r="AC525" s="12"/>
    </row>
    <row r="526" spans="29:29" x14ac:dyDescent="0.25">
      <c r="AC526" s="12"/>
    </row>
    <row r="527" spans="29:29" x14ac:dyDescent="0.25">
      <c r="AC527" s="12"/>
    </row>
    <row r="528" spans="29:29" x14ac:dyDescent="0.25">
      <c r="AC528" s="12"/>
    </row>
    <row r="529" spans="29:29" x14ac:dyDescent="0.25">
      <c r="AC529" s="12"/>
    </row>
    <row r="530" spans="29:29" x14ac:dyDescent="0.25">
      <c r="AC530" s="12"/>
    </row>
    <row r="531" spans="29:29" x14ac:dyDescent="0.25">
      <c r="AC531" s="12"/>
    </row>
    <row r="532" spans="29:29" x14ac:dyDescent="0.25">
      <c r="AC532" s="12"/>
    </row>
    <row r="533" spans="29:29" x14ac:dyDescent="0.25">
      <c r="AC533" s="12"/>
    </row>
    <row r="534" spans="29:29" x14ac:dyDescent="0.25">
      <c r="AC534" s="12"/>
    </row>
    <row r="535" spans="29:29" x14ac:dyDescent="0.25">
      <c r="AC535" s="12"/>
    </row>
    <row r="536" spans="29:29" x14ac:dyDescent="0.25">
      <c r="AC536" s="12"/>
    </row>
    <row r="537" spans="29:29" x14ac:dyDescent="0.25">
      <c r="AC537" s="12"/>
    </row>
    <row r="538" spans="29:29" x14ac:dyDescent="0.25">
      <c r="AC538" s="12"/>
    </row>
    <row r="539" spans="29:29" x14ac:dyDescent="0.25">
      <c r="AC539" s="12"/>
    </row>
    <row r="540" spans="29:29" x14ac:dyDescent="0.25">
      <c r="AC540" s="12"/>
    </row>
    <row r="541" spans="29:29" x14ac:dyDescent="0.25">
      <c r="AC541" s="12"/>
    </row>
    <row r="542" spans="29:29" x14ac:dyDescent="0.25">
      <c r="AC542" s="12"/>
    </row>
    <row r="543" spans="29:29" x14ac:dyDescent="0.25">
      <c r="AC543" s="12"/>
    </row>
    <row r="544" spans="29:29" x14ac:dyDescent="0.25">
      <c r="AC544" s="12"/>
    </row>
    <row r="545" spans="29:29" x14ac:dyDescent="0.25">
      <c r="AC545" s="12"/>
    </row>
    <row r="546" spans="29:29" x14ac:dyDescent="0.25">
      <c r="AC546" s="12"/>
    </row>
    <row r="547" spans="29:29" x14ac:dyDescent="0.25">
      <c r="AC547" s="12"/>
    </row>
    <row r="548" spans="29:29" x14ac:dyDescent="0.25">
      <c r="AC548" s="12"/>
    </row>
    <row r="549" spans="29:29" x14ac:dyDescent="0.25">
      <c r="AC549" s="12"/>
    </row>
    <row r="550" spans="29:29" x14ac:dyDescent="0.25">
      <c r="AC550" s="12"/>
    </row>
    <row r="551" spans="29:29" x14ac:dyDescent="0.25">
      <c r="AC551" s="12"/>
    </row>
    <row r="552" spans="29:29" x14ac:dyDescent="0.25">
      <c r="AC552" s="12"/>
    </row>
    <row r="553" spans="29:29" x14ac:dyDescent="0.25">
      <c r="AC553" s="12"/>
    </row>
    <row r="554" spans="29:29" x14ac:dyDescent="0.25">
      <c r="AC554" s="12"/>
    </row>
    <row r="555" spans="29:29" x14ac:dyDescent="0.25">
      <c r="AC555" s="12"/>
    </row>
    <row r="556" spans="29:29" x14ac:dyDescent="0.25">
      <c r="AC556" s="12"/>
    </row>
    <row r="557" spans="29:29" x14ac:dyDescent="0.25">
      <c r="AC557" s="12"/>
    </row>
    <row r="558" spans="29:29" x14ac:dyDescent="0.25">
      <c r="AC558" s="12"/>
    </row>
    <row r="559" spans="29:29" x14ac:dyDescent="0.25">
      <c r="AC559" s="12"/>
    </row>
    <row r="560" spans="29:29" x14ac:dyDescent="0.25">
      <c r="AC560" s="12"/>
    </row>
    <row r="561" spans="29:29" x14ac:dyDescent="0.25">
      <c r="AC561" s="12"/>
    </row>
    <row r="562" spans="29:29" x14ac:dyDescent="0.25">
      <c r="AC562" s="12"/>
    </row>
    <row r="563" spans="29:29" x14ac:dyDescent="0.25">
      <c r="AC563" s="12"/>
    </row>
    <row r="564" spans="29:29" x14ac:dyDescent="0.25">
      <c r="AC564" s="12"/>
    </row>
    <row r="565" spans="29:29" x14ac:dyDescent="0.25">
      <c r="AC565" s="12"/>
    </row>
    <row r="566" spans="29:29" x14ac:dyDescent="0.25">
      <c r="AC566" s="12"/>
    </row>
    <row r="567" spans="29:29" x14ac:dyDescent="0.25">
      <c r="AC567" s="12"/>
    </row>
    <row r="568" spans="29:29" x14ac:dyDescent="0.25">
      <c r="AC568" s="12"/>
    </row>
    <row r="569" spans="29:29" x14ac:dyDescent="0.25">
      <c r="AC569" s="12"/>
    </row>
    <row r="570" spans="29:29" x14ac:dyDescent="0.25">
      <c r="AC570" s="12"/>
    </row>
    <row r="571" spans="29:29" x14ac:dyDescent="0.25">
      <c r="AC571" s="12"/>
    </row>
    <row r="572" spans="29:29" x14ac:dyDescent="0.25">
      <c r="AC572" s="12"/>
    </row>
    <row r="573" spans="29:29" x14ac:dyDescent="0.25">
      <c r="AC573" s="12"/>
    </row>
  </sheetData>
  <mergeCells count="5">
    <mergeCell ref="AC4:AC9"/>
    <mergeCell ref="J8:U8"/>
    <mergeCell ref="F8:H8"/>
    <mergeCell ref="AB5:AB9"/>
    <mergeCell ref="B4:D5"/>
  </mergeCells>
  <phoneticPr fontId="0" type="noConversion"/>
  <pageMargins left="0.15748031496062992" right="0.15748031496062992" top="0.19685039370078741" bottom="0.45" header="0.19685039370078741" footer="0.11811023622047245"/>
  <pageSetup orientation="landscape" horizontalDpi="4294967293" verticalDpi="0" r:id="rId1"/>
  <headerFooter alignWithMargins="0">
    <oddFooter>&amp;L&amp;8KNP 2011 Checklist - Other Plants&amp;C&amp;8Page &amp;P of &amp;N</oddFooter>
  </headerFooter>
  <rowBreaks count="3" manualBreakCount="3">
    <brk id="192" max="23" man="1"/>
    <brk id="219" max="23" man="1"/>
    <brk id="25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3"/>
  <sheetViews>
    <sheetView zoomScaleNormal="100" workbookViewId="0">
      <pane ySplit="9" topLeftCell="A109" activePane="bottomLeft" state="frozen"/>
      <selection pane="bottomLeft" activeCell="X2" sqref="X2"/>
    </sheetView>
  </sheetViews>
  <sheetFormatPr defaultRowHeight="13.2" x14ac:dyDescent="0.25"/>
  <cols>
    <col min="1" max="1" width="2.33203125" bestFit="1" customWidth="1"/>
    <col min="2" max="2" width="1.6640625" customWidth="1"/>
    <col min="3" max="3" width="23.88671875" style="12" customWidth="1"/>
    <col min="4" max="4" width="20.6640625" style="13" customWidth="1"/>
    <col min="5" max="5" width="1" style="3" customWidth="1"/>
    <col min="6" max="6" width="3.6640625" style="1" customWidth="1"/>
    <col min="7" max="7" width="3.6640625" customWidth="1"/>
    <col min="8" max="8" width="3.6640625" style="7" customWidth="1"/>
    <col min="9" max="9" width="0.88671875" style="7" customWidth="1"/>
    <col min="10" max="21" width="2" style="7" customWidth="1"/>
    <col min="22" max="22" width="1" style="7" customWidth="1"/>
    <col min="23" max="23" width="21.44140625" style="2" customWidth="1"/>
    <col min="24" max="24" width="26.5546875" style="2" customWidth="1"/>
    <col min="25" max="25" width="1" style="2" customWidth="1"/>
    <col min="26" max="26" width="10.5546875" style="3" customWidth="1"/>
    <col min="27" max="27" width="12.88671875" style="3" customWidth="1"/>
    <col min="28" max="28" width="6.33203125" style="2" customWidth="1"/>
    <col min="29" max="29" width="7.88671875" style="33" customWidth="1"/>
    <col min="30" max="30" width="4.6640625" style="2" bestFit="1" customWidth="1"/>
  </cols>
  <sheetData>
    <row r="1" spans="1:31" ht="15.6" x14ac:dyDescent="0.25">
      <c r="A1" s="37" t="s">
        <v>279</v>
      </c>
      <c r="B1" s="22"/>
      <c r="C1" s="38"/>
      <c r="D1" s="39"/>
      <c r="E1" s="40"/>
      <c r="F1" s="20"/>
      <c r="G1" s="2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41" t="str">
        <f>'Index - Family Tribe'!E1</f>
        <v>2021 Checklist</v>
      </c>
      <c r="Y1" s="18"/>
      <c r="Z1" s="40"/>
      <c r="AA1" s="42"/>
      <c r="AB1" s="40"/>
      <c r="AC1" s="43"/>
      <c r="AD1" s="21"/>
      <c r="AE1" s="21"/>
    </row>
    <row r="2" spans="1:31" x14ac:dyDescent="0.25">
      <c r="A2" s="22"/>
      <c r="B2" s="22" t="s">
        <v>400</v>
      </c>
      <c r="E2" s="23"/>
      <c r="G2" s="43"/>
      <c r="H2" s="43"/>
      <c r="I2" s="18"/>
      <c r="J2" s="1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8"/>
      <c r="W2" s="21"/>
      <c r="X2" s="43" t="s">
        <v>1898</v>
      </c>
      <c r="Y2" s="21"/>
      <c r="Z2" s="23"/>
      <c r="AA2" s="23"/>
      <c r="AB2" s="21"/>
      <c r="AC2" s="53"/>
      <c r="AD2" s="21"/>
      <c r="AE2" s="22"/>
    </row>
    <row r="3" spans="1:31" ht="12.75" customHeight="1" x14ac:dyDescent="0.25">
      <c r="A3" s="22"/>
      <c r="B3" s="37"/>
      <c r="C3" s="37"/>
      <c r="D3" s="44"/>
      <c r="E3" s="23"/>
      <c r="F3" s="40" t="s">
        <v>275</v>
      </c>
      <c r="G3" s="43"/>
      <c r="H3" s="43"/>
      <c r="I3" s="19"/>
      <c r="J3" s="18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9"/>
      <c r="W3" s="34"/>
      <c r="X3" s="21"/>
      <c r="Y3" s="21"/>
      <c r="Z3" s="23"/>
      <c r="AA3" s="23"/>
      <c r="AB3" s="21"/>
      <c r="AC3" s="53"/>
      <c r="AD3" s="21"/>
      <c r="AE3" s="22"/>
    </row>
    <row r="4" spans="1:31" ht="12.75" customHeight="1" x14ac:dyDescent="0.4">
      <c r="A4" s="255"/>
      <c r="B4" s="283" t="s">
        <v>607</v>
      </c>
      <c r="C4" s="283"/>
      <c r="D4" s="283"/>
      <c r="E4" s="23"/>
      <c r="F4" s="40" t="s">
        <v>283</v>
      </c>
      <c r="G4" s="43"/>
      <c r="H4" s="43"/>
      <c r="I4" s="17"/>
      <c r="J4" s="1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7"/>
      <c r="W4" s="21"/>
      <c r="X4" s="21"/>
      <c r="Y4" s="21"/>
      <c r="Z4" s="23"/>
      <c r="AA4" s="23"/>
      <c r="AB4" s="10"/>
      <c r="AC4" s="273" t="s">
        <v>251</v>
      </c>
      <c r="AD4" s="21"/>
      <c r="AE4" s="22"/>
    </row>
    <row r="5" spans="1:31" ht="12.75" customHeight="1" x14ac:dyDescent="0.4">
      <c r="A5" s="255"/>
      <c r="B5" s="283"/>
      <c r="C5" s="283"/>
      <c r="D5" s="283"/>
      <c r="E5" s="19"/>
      <c r="F5" s="40" t="s">
        <v>276</v>
      </c>
      <c r="G5" s="22"/>
      <c r="H5" s="1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8"/>
      <c r="W5" s="19"/>
      <c r="Y5" s="19"/>
      <c r="Z5" s="19"/>
      <c r="AA5" s="35"/>
      <c r="AB5" s="273" t="s">
        <v>298</v>
      </c>
      <c r="AC5" s="273"/>
      <c r="AD5" s="19"/>
      <c r="AE5" s="22"/>
    </row>
    <row r="6" spans="1:31" x14ac:dyDescent="0.25">
      <c r="C6" s="21"/>
      <c r="D6" s="32"/>
      <c r="E6" s="19"/>
      <c r="F6" s="19"/>
      <c r="G6" s="22"/>
      <c r="H6" s="18"/>
      <c r="I6" s="18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18"/>
      <c r="W6" s="21"/>
      <c r="X6" s="19"/>
      <c r="Y6" s="19"/>
      <c r="Z6" s="19"/>
      <c r="AA6" s="35"/>
      <c r="AB6" s="273"/>
      <c r="AC6" s="273"/>
      <c r="AD6" s="19"/>
      <c r="AE6" s="22"/>
    </row>
    <row r="7" spans="1:31" x14ac:dyDescent="0.25">
      <c r="A7" s="22"/>
      <c r="B7" s="22"/>
      <c r="D7" s="32"/>
      <c r="E7" s="19"/>
      <c r="F7" s="274" t="s">
        <v>268</v>
      </c>
      <c r="G7" s="274"/>
      <c r="H7" s="274"/>
      <c r="I7" s="45"/>
      <c r="J7" s="274" t="s">
        <v>752</v>
      </c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45"/>
      <c r="W7" s="21"/>
      <c r="X7" s="21"/>
      <c r="Y7" s="21"/>
      <c r="Z7" s="19"/>
      <c r="AA7" s="35"/>
      <c r="AB7" s="273"/>
      <c r="AC7" s="273"/>
      <c r="AD7" s="19"/>
      <c r="AE7" s="22"/>
    </row>
    <row r="8" spans="1:31" x14ac:dyDescent="0.25">
      <c r="A8" s="46" t="s">
        <v>253</v>
      </c>
      <c r="B8" s="22"/>
      <c r="C8" s="30" t="s">
        <v>108</v>
      </c>
      <c r="D8" s="36" t="s">
        <v>109</v>
      </c>
      <c r="E8" s="50"/>
      <c r="F8" s="47" t="s">
        <v>280</v>
      </c>
      <c r="G8" s="47" t="s">
        <v>281</v>
      </c>
      <c r="H8" s="48" t="s">
        <v>282</v>
      </c>
      <c r="I8" s="17"/>
      <c r="J8" s="49" t="s">
        <v>259</v>
      </c>
      <c r="K8" s="49" t="s">
        <v>260</v>
      </c>
      <c r="L8" s="49" t="s">
        <v>261</v>
      </c>
      <c r="M8" s="49" t="s">
        <v>262</v>
      </c>
      <c r="N8" s="49" t="s">
        <v>261</v>
      </c>
      <c r="O8" s="49" t="s">
        <v>259</v>
      </c>
      <c r="P8" s="49" t="s">
        <v>259</v>
      </c>
      <c r="Q8" s="49" t="s">
        <v>262</v>
      </c>
      <c r="R8" s="49" t="s">
        <v>263</v>
      </c>
      <c r="S8" s="49" t="s">
        <v>255</v>
      </c>
      <c r="T8" s="49" t="s">
        <v>264</v>
      </c>
      <c r="U8" s="49" t="s">
        <v>265</v>
      </c>
      <c r="V8" s="18"/>
      <c r="W8" s="46" t="s">
        <v>267</v>
      </c>
      <c r="X8" s="46" t="s">
        <v>397</v>
      </c>
      <c r="Y8" s="50"/>
      <c r="Z8" s="46" t="s">
        <v>110</v>
      </c>
      <c r="AA8" s="46" t="s">
        <v>286</v>
      </c>
      <c r="AB8" s="273"/>
      <c r="AC8" s="273"/>
      <c r="AD8" s="19"/>
      <c r="AE8" s="22"/>
    </row>
    <row r="9" spans="1:31" ht="4.5" customHeight="1" x14ac:dyDescent="0.25">
      <c r="A9" s="19"/>
      <c r="B9" s="22"/>
      <c r="C9" s="14"/>
      <c r="D9" s="32"/>
      <c r="E9" s="19"/>
      <c r="F9" s="15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9"/>
      <c r="X9" s="19"/>
      <c r="Y9" s="19"/>
      <c r="Z9" s="19"/>
      <c r="AA9" s="35"/>
      <c r="AB9" s="21"/>
      <c r="AC9" s="53"/>
      <c r="AD9" s="19"/>
      <c r="AE9" s="22"/>
    </row>
    <row r="10" spans="1:31" s="31" customFormat="1" x14ac:dyDescent="0.25">
      <c r="A10" s="51"/>
      <c r="B10" s="22"/>
      <c r="C10" s="102" t="s">
        <v>1769</v>
      </c>
      <c r="D10" s="126" t="s">
        <v>511</v>
      </c>
      <c r="E10" s="22"/>
      <c r="F10" s="27"/>
      <c r="G10" s="27"/>
      <c r="H10" s="27"/>
      <c r="I10" s="2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2"/>
      <c r="W10" s="29"/>
      <c r="X10" s="29"/>
      <c r="Y10" s="29"/>
      <c r="Z10" s="29"/>
      <c r="AA10" s="57"/>
      <c r="AB10" s="54">
        <v>1</v>
      </c>
      <c r="AC10" s="103">
        <v>1</v>
      </c>
      <c r="AD10" s="50"/>
      <c r="AE10" s="52"/>
    </row>
    <row r="11" spans="1:31" s="31" customFormat="1" x14ac:dyDescent="0.25">
      <c r="A11" s="51"/>
      <c r="B11" s="22"/>
      <c r="C11" s="102" t="s">
        <v>1771</v>
      </c>
      <c r="D11" s="126" t="s">
        <v>512</v>
      </c>
      <c r="E11" s="22"/>
      <c r="F11" s="27"/>
      <c r="G11" s="27"/>
      <c r="H11" s="27"/>
      <c r="I11" s="2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2"/>
      <c r="W11" s="29"/>
      <c r="X11" s="29"/>
      <c r="Y11" s="29"/>
      <c r="Z11" s="29"/>
      <c r="AA11" s="57"/>
      <c r="AB11" s="54">
        <v>1</v>
      </c>
      <c r="AC11" s="103">
        <v>2</v>
      </c>
      <c r="AD11" s="50"/>
      <c r="AE11" s="52"/>
    </row>
    <row r="12" spans="1:31" s="31" customFormat="1" x14ac:dyDescent="0.25">
      <c r="A12" s="51"/>
      <c r="B12" s="22"/>
      <c r="C12" s="102" t="s">
        <v>1770</v>
      </c>
      <c r="D12" s="126" t="s">
        <v>513</v>
      </c>
      <c r="E12" s="22"/>
      <c r="F12" s="27"/>
      <c r="G12" s="27"/>
      <c r="H12" s="27"/>
      <c r="I12" s="2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9"/>
      <c r="X12" s="29"/>
      <c r="Y12" s="29"/>
      <c r="Z12" s="29"/>
      <c r="AA12" s="57"/>
      <c r="AB12" s="54">
        <v>1</v>
      </c>
      <c r="AC12" s="103">
        <v>3</v>
      </c>
      <c r="AD12" s="50"/>
      <c r="AE12" s="52"/>
    </row>
    <row r="13" spans="1:31" s="31" customFormat="1" x14ac:dyDescent="0.25">
      <c r="A13" s="51"/>
      <c r="B13" s="22"/>
      <c r="C13" s="102" t="s">
        <v>1785</v>
      </c>
      <c r="D13" s="126" t="s">
        <v>1786</v>
      </c>
      <c r="E13" s="22"/>
      <c r="F13" s="27"/>
      <c r="G13" s="27"/>
      <c r="H13" s="27"/>
      <c r="I13" s="2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9"/>
      <c r="X13" s="29"/>
      <c r="Y13" s="29"/>
      <c r="Z13" s="29"/>
      <c r="AA13" s="57"/>
      <c r="AB13" s="54"/>
      <c r="AC13" s="103"/>
      <c r="AD13" s="50"/>
      <c r="AE13" s="52"/>
    </row>
    <row r="14" spans="1:31" s="31" customFormat="1" x14ac:dyDescent="0.25">
      <c r="A14" s="51"/>
      <c r="B14" s="22"/>
      <c r="C14" s="102" t="s">
        <v>1772</v>
      </c>
      <c r="D14" s="126" t="s">
        <v>514</v>
      </c>
      <c r="E14" s="22"/>
      <c r="F14" s="27"/>
      <c r="G14" s="27"/>
      <c r="H14" s="27"/>
      <c r="I14" s="2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2"/>
      <c r="W14" s="29"/>
      <c r="X14" s="29"/>
      <c r="Y14" s="29"/>
      <c r="Z14" s="29"/>
      <c r="AA14" s="57"/>
      <c r="AB14" s="54">
        <v>1</v>
      </c>
      <c r="AC14" s="103">
        <v>4</v>
      </c>
      <c r="AD14" s="50"/>
      <c r="AE14" s="52"/>
    </row>
    <row r="15" spans="1:31" s="31" customFormat="1" x14ac:dyDescent="0.25">
      <c r="A15" s="51"/>
      <c r="B15" s="22"/>
      <c r="C15" s="102" t="s">
        <v>1773</v>
      </c>
      <c r="D15" s="126" t="s">
        <v>515</v>
      </c>
      <c r="E15" s="22"/>
      <c r="F15" s="27"/>
      <c r="G15" s="27"/>
      <c r="H15" s="27"/>
      <c r="I15" s="2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2"/>
      <c r="W15" s="29"/>
      <c r="X15" s="29"/>
      <c r="Y15" s="29"/>
      <c r="Z15" s="29"/>
      <c r="AA15" s="57"/>
      <c r="AB15" s="54">
        <v>1</v>
      </c>
      <c r="AC15" s="103">
        <v>5</v>
      </c>
      <c r="AD15" s="50"/>
      <c r="AE15" s="52"/>
    </row>
    <row r="16" spans="1:31" s="31" customFormat="1" x14ac:dyDescent="0.25">
      <c r="A16" s="51"/>
      <c r="B16" s="22"/>
      <c r="C16" s="102" t="s">
        <v>1787</v>
      </c>
      <c r="D16" s="126" t="s">
        <v>1788</v>
      </c>
      <c r="E16" s="22"/>
      <c r="F16" s="27"/>
      <c r="G16" s="27"/>
      <c r="H16" s="27"/>
      <c r="I16" s="2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2"/>
      <c r="W16" s="29"/>
      <c r="X16" s="29"/>
      <c r="Y16" s="29"/>
      <c r="Z16" s="29"/>
      <c r="AA16" s="57"/>
      <c r="AB16" s="54"/>
      <c r="AC16" s="103"/>
      <c r="AD16" s="50"/>
      <c r="AE16" s="52"/>
    </row>
    <row r="17" spans="1:31" s="31" customFormat="1" x14ac:dyDescent="0.25">
      <c r="A17" s="51"/>
      <c r="B17" s="22"/>
      <c r="C17" s="102" t="s">
        <v>606</v>
      </c>
      <c r="D17" s="126" t="s">
        <v>516</v>
      </c>
      <c r="E17" s="22"/>
      <c r="F17" s="27"/>
      <c r="G17" s="27"/>
      <c r="H17" s="27"/>
      <c r="I17" s="2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2"/>
      <c r="W17" s="29"/>
      <c r="X17" s="29"/>
      <c r="Y17" s="29"/>
      <c r="Z17" s="29"/>
      <c r="AA17" s="57"/>
      <c r="AB17" s="54">
        <v>1</v>
      </c>
      <c r="AC17" s="103">
        <v>6</v>
      </c>
      <c r="AD17" s="50"/>
      <c r="AE17" s="52"/>
    </row>
    <row r="18" spans="1:31" s="31" customFormat="1" x14ac:dyDescent="0.25">
      <c r="A18" s="51"/>
      <c r="B18" s="22"/>
      <c r="C18" s="102" t="s">
        <v>3</v>
      </c>
      <c r="D18" s="126" t="s">
        <v>517</v>
      </c>
      <c r="E18" s="22"/>
      <c r="F18" s="27"/>
      <c r="G18" s="27"/>
      <c r="H18" s="27"/>
      <c r="I18" s="2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2"/>
      <c r="W18" s="29"/>
      <c r="X18" s="29"/>
      <c r="Y18" s="29"/>
      <c r="Z18" s="29"/>
      <c r="AA18" s="57"/>
      <c r="AB18" s="54">
        <v>1</v>
      </c>
      <c r="AC18" s="103">
        <v>7</v>
      </c>
      <c r="AD18" s="50"/>
      <c r="AE18" s="52"/>
    </row>
    <row r="19" spans="1:31" s="31" customFormat="1" x14ac:dyDescent="0.25">
      <c r="A19" s="51"/>
      <c r="B19" s="22"/>
      <c r="C19" s="102" t="s">
        <v>518</v>
      </c>
      <c r="D19" s="126" t="s">
        <v>519</v>
      </c>
      <c r="E19" s="22"/>
      <c r="F19" s="27"/>
      <c r="G19" s="27"/>
      <c r="H19" s="27"/>
      <c r="I19" s="2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2"/>
      <c r="W19" s="29"/>
      <c r="X19" s="9"/>
      <c r="Y19" s="29"/>
      <c r="Z19" s="29"/>
      <c r="AA19" s="57"/>
      <c r="AB19" s="54">
        <v>1</v>
      </c>
      <c r="AC19" s="103">
        <v>8</v>
      </c>
      <c r="AD19" s="50"/>
      <c r="AE19" s="52"/>
    </row>
    <row r="20" spans="1:31" s="31" customFormat="1" x14ac:dyDescent="0.25">
      <c r="A20" s="51"/>
      <c r="B20" s="22"/>
      <c r="C20" s="102" t="s">
        <v>4</v>
      </c>
      <c r="D20" s="126" t="s">
        <v>520</v>
      </c>
      <c r="E20" s="22"/>
      <c r="F20" s="27"/>
      <c r="G20" s="27"/>
      <c r="H20" s="27"/>
      <c r="I20" s="2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2"/>
      <c r="W20" s="29"/>
      <c r="X20" s="9"/>
      <c r="Y20" s="29"/>
      <c r="Z20" s="29"/>
      <c r="AA20" s="57"/>
      <c r="AB20" s="54">
        <v>1</v>
      </c>
      <c r="AC20" s="103">
        <v>9</v>
      </c>
      <c r="AD20" s="50"/>
      <c r="AE20" s="52"/>
    </row>
    <row r="21" spans="1:31" s="31" customFormat="1" x14ac:dyDescent="0.25">
      <c r="A21" s="51"/>
      <c r="B21" s="22"/>
      <c r="C21" s="102" t="s">
        <v>1768</v>
      </c>
      <c r="D21" s="126" t="s">
        <v>521</v>
      </c>
      <c r="E21" s="22"/>
      <c r="F21" s="27"/>
      <c r="G21" s="27"/>
      <c r="H21" s="27"/>
      <c r="I21" s="2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2"/>
      <c r="W21" s="29"/>
      <c r="X21" s="29"/>
      <c r="Y21" s="29"/>
      <c r="Z21" s="29"/>
      <c r="AA21" s="57"/>
      <c r="AB21" s="54">
        <v>1</v>
      </c>
      <c r="AC21" s="103">
        <v>10</v>
      </c>
      <c r="AD21" s="50"/>
      <c r="AE21" s="52"/>
    </row>
    <row r="22" spans="1:31" s="31" customFormat="1" x14ac:dyDescent="0.25">
      <c r="A22" s="51"/>
      <c r="B22" s="22"/>
      <c r="C22" s="102" t="s">
        <v>1774</v>
      </c>
      <c r="D22" s="126" t="s">
        <v>522</v>
      </c>
      <c r="E22" s="22"/>
      <c r="F22" s="27"/>
      <c r="G22" s="27"/>
      <c r="H22" s="27"/>
      <c r="I22" s="2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2"/>
      <c r="W22" s="29"/>
      <c r="X22" s="29"/>
      <c r="Y22" s="29"/>
      <c r="Z22" s="29"/>
      <c r="AA22" s="57"/>
      <c r="AB22" s="54">
        <v>1</v>
      </c>
      <c r="AC22" s="103">
        <v>11</v>
      </c>
      <c r="AD22" s="50"/>
      <c r="AE22" s="52"/>
    </row>
    <row r="23" spans="1:31" s="31" customFormat="1" x14ac:dyDescent="0.25">
      <c r="A23" s="51"/>
      <c r="B23" s="22"/>
      <c r="C23" s="102" t="s">
        <v>1775</v>
      </c>
      <c r="D23" s="126" t="s">
        <v>523</v>
      </c>
      <c r="E23" s="22"/>
      <c r="F23" s="27"/>
      <c r="G23" s="27"/>
      <c r="H23" s="27"/>
      <c r="I23" s="2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2"/>
      <c r="W23" s="29"/>
      <c r="X23" s="29"/>
      <c r="Y23" s="29"/>
      <c r="Z23" s="29"/>
      <c r="AA23" s="57"/>
      <c r="AB23" s="54">
        <v>1</v>
      </c>
      <c r="AC23" s="103">
        <v>12</v>
      </c>
      <c r="AD23" s="50"/>
      <c r="AE23" s="52"/>
    </row>
    <row r="24" spans="1:31" s="31" customFormat="1" x14ac:dyDescent="0.25">
      <c r="A24" s="51"/>
      <c r="B24" s="22"/>
      <c r="C24" s="102" t="s">
        <v>1776</v>
      </c>
      <c r="D24" s="126" t="s">
        <v>524</v>
      </c>
      <c r="E24" s="22"/>
      <c r="F24" s="27"/>
      <c r="G24" s="27"/>
      <c r="H24" s="27"/>
      <c r="I24" s="2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2"/>
      <c r="W24" s="29"/>
      <c r="X24" s="29"/>
      <c r="Y24" s="29"/>
      <c r="Z24" s="29"/>
      <c r="AA24" s="57"/>
      <c r="AB24" s="54">
        <v>1</v>
      </c>
      <c r="AC24" s="103">
        <v>13</v>
      </c>
      <c r="AD24" s="50"/>
      <c r="AE24" s="52"/>
    </row>
    <row r="25" spans="1:31" s="31" customFormat="1" x14ac:dyDescent="0.25">
      <c r="A25" s="51"/>
      <c r="B25" s="22"/>
      <c r="C25" s="102" t="s">
        <v>1777</v>
      </c>
      <c r="D25" s="126" t="s">
        <v>525</v>
      </c>
      <c r="E25" s="22"/>
      <c r="F25" s="27"/>
      <c r="G25" s="27"/>
      <c r="H25" s="27"/>
      <c r="I25" s="2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2"/>
      <c r="W25" s="29"/>
      <c r="X25" s="29"/>
      <c r="Y25" s="29"/>
      <c r="Z25" s="29"/>
      <c r="AA25" s="57"/>
      <c r="AB25" s="54">
        <v>1</v>
      </c>
      <c r="AC25" s="103">
        <v>14</v>
      </c>
      <c r="AD25" s="50"/>
      <c r="AE25" s="52"/>
    </row>
    <row r="26" spans="1:31" s="31" customFormat="1" x14ac:dyDescent="0.25">
      <c r="A26" s="51"/>
      <c r="B26" s="22"/>
      <c r="C26" s="102" t="s">
        <v>847</v>
      </c>
      <c r="D26" s="126" t="s">
        <v>848</v>
      </c>
      <c r="E26" s="22"/>
      <c r="F26" s="27"/>
      <c r="G26" s="27"/>
      <c r="H26" s="27"/>
      <c r="I26" s="2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2"/>
      <c r="W26" s="29"/>
      <c r="X26" s="29"/>
      <c r="Y26" s="29"/>
      <c r="Z26" s="29"/>
      <c r="AA26" s="57"/>
      <c r="AB26" s="54">
        <v>1</v>
      </c>
      <c r="AC26" s="103">
        <v>15</v>
      </c>
      <c r="AD26" s="50"/>
      <c r="AE26" s="52"/>
    </row>
    <row r="27" spans="1:31" s="31" customFormat="1" x14ac:dyDescent="0.25">
      <c r="A27" s="51"/>
      <c r="B27" s="22"/>
      <c r="C27" s="102" t="s">
        <v>1789</v>
      </c>
      <c r="D27" s="126" t="s">
        <v>1790</v>
      </c>
      <c r="E27" s="22"/>
      <c r="F27" s="27"/>
      <c r="G27" s="27"/>
      <c r="H27" s="27"/>
      <c r="I27" s="2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2"/>
      <c r="W27" s="29"/>
      <c r="X27" s="29"/>
      <c r="Y27" s="29"/>
      <c r="Z27" s="29"/>
      <c r="AA27" s="57"/>
      <c r="AB27" s="54"/>
      <c r="AC27" s="103"/>
      <c r="AD27" s="50"/>
      <c r="AE27" s="52"/>
    </row>
    <row r="28" spans="1:31" s="31" customFormat="1" x14ac:dyDescent="0.25">
      <c r="A28" s="51"/>
      <c r="B28" s="22"/>
      <c r="C28" s="102" t="s">
        <v>0</v>
      </c>
      <c r="D28" s="126" t="s">
        <v>526</v>
      </c>
      <c r="E28" s="22"/>
      <c r="F28" s="27"/>
      <c r="G28" s="27"/>
      <c r="H28" s="27"/>
      <c r="I28" s="2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2"/>
      <c r="W28" s="29"/>
      <c r="X28" s="29"/>
      <c r="Y28" s="29"/>
      <c r="Z28" s="29"/>
      <c r="AA28" s="57"/>
      <c r="AB28" s="54">
        <v>1</v>
      </c>
      <c r="AC28" s="103">
        <v>16</v>
      </c>
      <c r="AD28" s="50"/>
      <c r="AE28" s="52"/>
    </row>
    <row r="29" spans="1:31" s="31" customFormat="1" x14ac:dyDescent="0.25">
      <c r="A29" s="51"/>
      <c r="B29" s="22"/>
      <c r="C29" s="102" t="s">
        <v>1</v>
      </c>
      <c r="D29" s="126" t="s">
        <v>527</v>
      </c>
      <c r="E29" s="22"/>
      <c r="F29" s="27"/>
      <c r="G29" s="27"/>
      <c r="H29" s="27"/>
      <c r="I29" s="2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2"/>
      <c r="W29" s="29"/>
      <c r="X29" s="29"/>
      <c r="Y29" s="29"/>
      <c r="Z29" s="29"/>
      <c r="AA29" s="57"/>
      <c r="AB29" s="54">
        <v>1</v>
      </c>
      <c r="AC29" s="103">
        <v>17</v>
      </c>
      <c r="AD29" s="50"/>
      <c r="AE29" s="52"/>
    </row>
    <row r="30" spans="1:31" s="31" customFormat="1" x14ac:dyDescent="0.25">
      <c r="A30" s="51"/>
      <c r="B30" s="22"/>
      <c r="C30" s="102" t="s">
        <v>1479</v>
      </c>
      <c r="D30" s="126" t="s">
        <v>1480</v>
      </c>
      <c r="E30" s="22"/>
      <c r="F30" s="27"/>
      <c r="G30" s="27"/>
      <c r="H30" s="27"/>
      <c r="I30" s="2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2"/>
      <c r="W30" s="29"/>
      <c r="X30" s="29"/>
      <c r="Y30" s="29"/>
      <c r="Z30" s="29"/>
      <c r="AA30" s="57"/>
      <c r="AB30" s="54">
        <v>1</v>
      </c>
      <c r="AC30" s="103">
        <v>18</v>
      </c>
      <c r="AD30" s="50"/>
      <c r="AE30" s="52"/>
    </row>
    <row r="31" spans="1:31" s="31" customFormat="1" x14ac:dyDescent="0.25">
      <c r="A31" s="51"/>
      <c r="B31" s="22"/>
      <c r="C31" s="102" t="s">
        <v>2</v>
      </c>
      <c r="D31" s="126" t="s">
        <v>528</v>
      </c>
      <c r="E31" s="22"/>
      <c r="F31" s="27"/>
      <c r="G31" s="27"/>
      <c r="H31" s="27"/>
      <c r="I31" s="2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2"/>
      <c r="W31" s="29"/>
      <c r="X31" s="29"/>
      <c r="Y31" s="29"/>
      <c r="Z31" s="29"/>
      <c r="AA31" s="57"/>
      <c r="AB31" s="54">
        <v>1</v>
      </c>
      <c r="AC31" s="103">
        <v>19</v>
      </c>
      <c r="AD31" s="50"/>
      <c r="AE31" s="52"/>
    </row>
    <row r="32" spans="1:31" s="31" customFormat="1" x14ac:dyDescent="0.25">
      <c r="A32" s="51"/>
      <c r="B32" s="22"/>
      <c r="C32" s="102" t="s">
        <v>5</v>
      </c>
      <c r="D32" s="126" t="s">
        <v>529</v>
      </c>
      <c r="E32" s="22"/>
      <c r="F32" s="27"/>
      <c r="G32" s="27"/>
      <c r="H32" s="27"/>
      <c r="I32" s="2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2"/>
      <c r="W32" s="29"/>
      <c r="X32" s="29"/>
      <c r="Y32" s="29"/>
      <c r="Z32" s="29"/>
      <c r="AA32" s="57"/>
      <c r="AB32" s="54">
        <v>1</v>
      </c>
      <c r="AC32" s="103">
        <v>20</v>
      </c>
      <c r="AD32" s="50"/>
      <c r="AE32" s="52"/>
    </row>
    <row r="33" spans="1:31" s="31" customFormat="1" x14ac:dyDescent="0.25">
      <c r="A33" s="51"/>
      <c r="B33" s="22"/>
      <c r="C33" s="102" t="s">
        <v>6</v>
      </c>
      <c r="D33" s="126" t="s">
        <v>530</v>
      </c>
      <c r="E33" s="22"/>
      <c r="F33" s="27"/>
      <c r="G33" s="27"/>
      <c r="H33" s="27"/>
      <c r="I33" s="2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2"/>
      <c r="W33" s="29"/>
      <c r="X33" s="29"/>
      <c r="Y33" s="29"/>
      <c r="Z33" s="29"/>
      <c r="AA33" s="57"/>
      <c r="AB33" s="54">
        <v>1</v>
      </c>
      <c r="AC33" s="103">
        <v>21</v>
      </c>
      <c r="AD33" s="50"/>
      <c r="AE33" s="52"/>
    </row>
    <row r="34" spans="1:31" s="31" customFormat="1" x14ac:dyDescent="0.25">
      <c r="A34" s="51"/>
      <c r="B34" s="22"/>
      <c r="C34" s="102" t="s">
        <v>7</v>
      </c>
      <c r="D34" s="126" t="s">
        <v>531</v>
      </c>
      <c r="E34" s="22"/>
      <c r="F34" s="27"/>
      <c r="G34" s="27"/>
      <c r="H34" s="27"/>
      <c r="I34" s="2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2"/>
      <c r="W34" s="29"/>
      <c r="X34" s="29"/>
      <c r="Y34" s="29"/>
      <c r="Z34" s="29"/>
      <c r="AA34" s="57"/>
      <c r="AB34" s="54">
        <v>1</v>
      </c>
      <c r="AC34" s="103">
        <v>22</v>
      </c>
      <c r="AD34" s="50"/>
      <c r="AE34" s="52"/>
    </row>
    <row r="35" spans="1:31" s="31" customFormat="1" x14ac:dyDescent="0.25">
      <c r="A35" s="51"/>
      <c r="B35" s="22"/>
      <c r="C35" s="102" t="s">
        <v>8</v>
      </c>
      <c r="D35" s="126" t="s">
        <v>532</v>
      </c>
      <c r="E35" s="22"/>
      <c r="F35" s="27"/>
      <c r="G35" s="27"/>
      <c r="H35" s="27"/>
      <c r="I35" s="2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2"/>
      <c r="W35" s="29"/>
      <c r="X35" s="29"/>
      <c r="Y35" s="29"/>
      <c r="Z35" s="29"/>
      <c r="AA35" s="57"/>
      <c r="AB35" s="54">
        <v>1</v>
      </c>
      <c r="AC35" s="103">
        <v>23</v>
      </c>
      <c r="AD35" s="50"/>
      <c r="AE35" s="52"/>
    </row>
    <row r="36" spans="1:31" s="31" customFormat="1" x14ac:dyDescent="0.25">
      <c r="A36" s="51"/>
      <c r="B36" s="22"/>
      <c r="C36" s="102" t="s">
        <v>1477</v>
      </c>
      <c r="D36" s="126" t="s">
        <v>1478</v>
      </c>
      <c r="E36" s="22"/>
      <c r="F36" s="27"/>
      <c r="G36" s="27"/>
      <c r="H36" s="27"/>
      <c r="I36" s="22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2"/>
      <c r="W36" s="29"/>
      <c r="X36" s="29"/>
      <c r="Y36" s="29"/>
      <c r="Z36" s="29"/>
      <c r="AA36" s="57"/>
      <c r="AB36" s="54">
        <v>1</v>
      </c>
      <c r="AC36" s="103">
        <v>24</v>
      </c>
      <c r="AD36" s="50"/>
      <c r="AE36" s="52"/>
    </row>
    <row r="37" spans="1:31" s="31" customFormat="1" x14ac:dyDescent="0.25">
      <c r="A37" s="51"/>
      <c r="B37" s="22"/>
      <c r="C37" s="102" t="s">
        <v>9</v>
      </c>
      <c r="D37" s="126" t="s">
        <v>533</v>
      </c>
      <c r="E37" s="22"/>
      <c r="F37" s="27"/>
      <c r="G37" s="27"/>
      <c r="H37" s="27"/>
      <c r="I37" s="22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2"/>
      <c r="W37" s="29"/>
      <c r="X37" s="29"/>
      <c r="Y37" s="29"/>
      <c r="Z37" s="29"/>
      <c r="AA37" s="57"/>
      <c r="AB37" s="54">
        <v>1</v>
      </c>
      <c r="AC37" s="103">
        <v>25</v>
      </c>
      <c r="AD37" s="50"/>
      <c r="AE37" s="52"/>
    </row>
    <row r="38" spans="1:31" s="31" customFormat="1" x14ac:dyDescent="0.25">
      <c r="A38" s="51"/>
      <c r="B38" s="22"/>
      <c r="C38" s="102" t="s">
        <v>10</v>
      </c>
      <c r="D38" s="126" t="s">
        <v>534</v>
      </c>
      <c r="E38" s="22"/>
      <c r="F38" s="27"/>
      <c r="G38" s="27"/>
      <c r="H38" s="27"/>
      <c r="I38" s="22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2"/>
      <c r="W38" s="29"/>
      <c r="X38" s="29"/>
      <c r="Y38" s="29"/>
      <c r="Z38" s="29"/>
      <c r="AA38" s="57"/>
      <c r="AB38" s="54">
        <v>1</v>
      </c>
      <c r="AC38" s="103">
        <v>26</v>
      </c>
      <c r="AD38" s="50"/>
      <c r="AE38" s="52"/>
    </row>
    <row r="39" spans="1:31" s="31" customFormat="1" x14ac:dyDescent="0.25">
      <c r="A39" s="51"/>
      <c r="B39" s="22"/>
      <c r="C39" s="102" t="s">
        <v>11</v>
      </c>
      <c r="D39" s="126" t="s">
        <v>535</v>
      </c>
      <c r="E39" s="22"/>
      <c r="F39" s="27"/>
      <c r="G39" s="27"/>
      <c r="H39" s="27"/>
      <c r="I39" s="22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2"/>
      <c r="W39" s="29"/>
      <c r="X39" s="29"/>
      <c r="Y39" s="29"/>
      <c r="Z39" s="29"/>
      <c r="AA39" s="57"/>
      <c r="AB39" s="54">
        <v>1</v>
      </c>
      <c r="AC39" s="103">
        <v>27</v>
      </c>
      <c r="AD39" s="50"/>
      <c r="AE39" s="52"/>
    </row>
    <row r="40" spans="1:31" s="31" customFormat="1" x14ac:dyDescent="0.25">
      <c r="A40" s="51"/>
      <c r="B40" s="22"/>
      <c r="C40" s="102" t="s">
        <v>12</v>
      </c>
      <c r="D40" s="126" t="s">
        <v>536</v>
      </c>
      <c r="E40" s="22"/>
      <c r="F40" s="27"/>
      <c r="G40" s="27"/>
      <c r="H40" s="27"/>
      <c r="I40" s="22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2"/>
      <c r="W40" s="29"/>
      <c r="X40" s="29"/>
      <c r="Y40" s="29"/>
      <c r="Z40" s="29"/>
      <c r="AA40" s="57"/>
      <c r="AB40" s="54">
        <v>1</v>
      </c>
      <c r="AC40" s="103">
        <v>28</v>
      </c>
      <c r="AD40" s="50"/>
      <c r="AE40" s="52"/>
    </row>
    <row r="41" spans="1:31" s="31" customFormat="1" x14ac:dyDescent="0.25">
      <c r="A41" s="51"/>
      <c r="B41" s="22"/>
      <c r="C41" s="102" t="s">
        <v>14</v>
      </c>
      <c r="D41" s="126" t="s">
        <v>537</v>
      </c>
      <c r="E41" s="22"/>
      <c r="F41" s="27"/>
      <c r="G41" s="27"/>
      <c r="H41" s="27"/>
      <c r="I41" s="22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2"/>
      <c r="W41" s="29"/>
      <c r="X41" s="29"/>
      <c r="Y41" s="29"/>
      <c r="Z41" s="29"/>
      <c r="AA41" s="57"/>
      <c r="AB41" s="54">
        <v>1</v>
      </c>
      <c r="AC41" s="103">
        <v>29</v>
      </c>
      <c r="AD41" s="50"/>
      <c r="AE41" s="52"/>
    </row>
    <row r="42" spans="1:31" s="31" customFormat="1" x14ac:dyDescent="0.25">
      <c r="A42" s="51"/>
      <c r="B42" s="22"/>
      <c r="C42" s="102" t="s">
        <v>13</v>
      </c>
      <c r="D42" s="126" t="s">
        <v>538</v>
      </c>
      <c r="E42" s="22"/>
      <c r="F42" s="27"/>
      <c r="G42" s="27"/>
      <c r="H42" s="27"/>
      <c r="I42" s="22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2"/>
      <c r="W42" s="29"/>
      <c r="X42" s="29"/>
      <c r="Y42" s="29"/>
      <c r="Z42" s="29"/>
      <c r="AA42" s="57"/>
      <c r="AB42" s="54">
        <v>1</v>
      </c>
      <c r="AC42" s="103">
        <v>30</v>
      </c>
      <c r="AD42" s="50"/>
      <c r="AE42" s="52"/>
    </row>
    <row r="43" spans="1:31" s="31" customFormat="1" x14ac:dyDescent="0.25">
      <c r="A43" s="51"/>
      <c r="B43" s="22"/>
      <c r="C43" s="102" t="s">
        <v>15</v>
      </c>
      <c r="D43" s="126" t="s">
        <v>539</v>
      </c>
      <c r="E43" s="22"/>
      <c r="F43" s="27"/>
      <c r="G43" s="27"/>
      <c r="H43" s="27"/>
      <c r="I43" s="2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2"/>
      <c r="W43" s="29"/>
      <c r="X43" s="29"/>
      <c r="Y43" s="29"/>
      <c r="Z43" s="29"/>
      <c r="AA43" s="57"/>
      <c r="AB43" s="54">
        <v>1</v>
      </c>
      <c r="AC43" s="103">
        <v>31</v>
      </c>
      <c r="AD43" s="50"/>
      <c r="AE43" s="52"/>
    </row>
    <row r="44" spans="1:31" s="31" customFormat="1" x14ac:dyDescent="0.25">
      <c r="A44" s="51"/>
      <c r="B44" s="22"/>
      <c r="C44" s="102" t="s">
        <v>16</v>
      </c>
      <c r="D44" s="126" t="s">
        <v>540</v>
      </c>
      <c r="E44" s="22"/>
      <c r="F44" s="27"/>
      <c r="G44" s="27"/>
      <c r="H44" s="27"/>
      <c r="I44" s="2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2"/>
      <c r="W44" s="29"/>
      <c r="X44" s="29"/>
      <c r="Y44" s="29"/>
      <c r="Z44" s="29"/>
      <c r="AA44" s="57"/>
      <c r="AB44" s="54">
        <v>1</v>
      </c>
      <c r="AC44" s="103">
        <v>32</v>
      </c>
      <c r="AD44" s="50"/>
      <c r="AE44" s="52"/>
    </row>
    <row r="45" spans="1:31" s="31" customFormat="1" x14ac:dyDescent="0.25">
      <c r="A45" s="51"/>
      <c r="B45" s="22"/>
      <c r="C45" s="102" t="s">
        <v>17</v>
      </c>
      <c r="D45" s="126" t="s">
        <v>541</v>
      </c>
      <c r="E45" s="22"/>
      <c r="F45" s="27"/>
      <c r="G45" s="27"/>
      <c r="H45" s="27"/>
      <c r="I45" s="2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2"/>
      <c r="W45" s="29"/>
      <c r="X45" s="29"/>
      <c r="Y45" s="29"/>
      <c r="Z45" s="29"/>
      <c r="AA45" s="57"/>
      <c r="AB45" s="54">
        <v>1</v>
      </c>
      <c r="AC45" s="103">
        <v>33</v>
      </c>
      <c r="AD45" s="50"/>
      <c r="AE45" s="52"/>
    </row>
    <row r="46" spans="1:31" s="31" customFormat="1" x14ac:dyDescent="0.25">
      <c r="A46" s="46"/>
      <c r="B46" s="22"/>
      <c r="C46" s="102" t="s">
        <v>18</v>
      </c>
      <c r="D46" s="126" t="s">
        <v>542</v>
      </c>
      <c r="E46" s="22"/>
      <c r="F46" s="27"/>
      <c r="G46" s="27"/>
      <c r="H46" s="27"/>
      <c r="I46" s="2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2"/>
      <c r="W46" s="29"/>
      <c r="X46" s="29"/>
      <c r="Y46" s="29"/>
      <c r="Z46" s="29"/>
      <c r="AA46" s="57"/>
      <c r="AB46" s="54">
        <v>1</v>
      </c>
      <c r="AC46" s="103">
        <v>34</v>
      </c>
      <c r="AD46" s="50"/>
      <c r="AE46" s="52"/>
    </row>
    <row r="47" spans="1:31" s="31" customFormat="1" x14ac:dyDescent="0.25">
      <c r="A47" s="51"/>
      <c r="B47" s="22"/>
      <c r="C47" s="102" t="s">
        <v>19</v>
      </c>
      <c r="D47" s="126" t="s">
        <v>543</v>
      </c>
      <c r="E47" s="22"/>
      <c r="F47" s="27"/>
      <c r="G47" s="27"/>
      <c r="H47" s="27"/>
      <c r="I47" s="22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2"/>
      <c r="W47" s="29"/>
      <c r="X47" s="29"/>
      <c r="Y47" s="29"/>
      <c r="Z47" s="29"/>
      <c r="AA47" s="57"/>
      <c r="AB47" s="54">
        <v>1</v>
      </c>
      <c r="AC47" s="103">
        <v>35</v>
      </c>
      <c r="AD47" s="50"/>
      <c r="AE47" s="52"/>
    </row>
    <row r="48" spans="1:31" s="31" customFormat="1" x14ac:dyDescent="0.25">
      <c r="A48" s="46"/>
      <c r="B48" s="22"/>
      <c r="C48" s="102" t="s">
        <v>20</v>
      </c>
      <c r="D48" s="126" t="s">
        <v>544</v>
      </c>
      <c r="E48" s="22"/>
      <c r="F48" s="63"/>
      <c r="G48" s="64"/>
      <c r="H48" s="49"/>
      <c r="I48" s="2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22"/>
      <c r="W48" s="29"/>
      <c r="X48" s="29"/>
      <c r="Y48" s="29"/>
      <c r="Z48" s="29"/>
      <c r="AA48" s="57"/>
      <c r="AB48" s="54">
        <v>1</v>
      </c>
      <c r="AC48" s="103">
        <v>36</v>
      </c>
      <c r="AD48" s="50"/>
      <c r="AE48" s="52"/>
    </row>
    <row r="49" spans="1:31" s="31" customFormat="1" x14ac:dyDescent="0.25">
      <c r="A49" s="51"/>
      <c r="B49" s="22"/>
      <c r="C49" s="102" t="s">
        <v>21</v>
      </c>
      <c r="D49" s="126" t="s">
        <v>545</v>
      </c>
      <c r="E49" s="22"/>
      <c r="F49" s="27"/>
      <c r="G49" s="27"/>
      <c r="H49" s="27"/>
      <c r="I49" s="22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2"/>
      <c r="W49" s="29"/>
      <c r="X49" s="29"/>
      <c r="Y49" s="29"/>
      <c r="Z49" s="29"/>
      <c r="AA49" s="57"/>
      <c r="AB49" s="54">
        <v>1</v>
      </c>
      <c r="AC49" s="103">
        <v>37</v>
      </c>
      <c r="AD49" s="50"/>
      <c r="AE49" s="52"/>
    </row>
    <row r="50" spans="1:31" s="31" customFormat="1" x14ac:dyDescent="0.25">
      <c r="A50" s="51"/>
      <c r="B50" s="22"/>
      <c r="C50" s="102" t="s">
        <v>22</v>
      </c>
      <c r="D50" s="126" t="s">
        <v>546</v>
      </c>
      <c r="E50" s="22"/>
      <c r="F50" s="27"/>
      <c r="G50" s="27"/>
      <c r="H50" s="27"/>
      <c r="I50" s="22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2"/>
      <c r="W50" s="29"/>
      <c r="X50" s="29"/>
      <c r="Y50" s="29"/>
      <c r="Z50" s="29"/>
      <c r="AA50" s="57"/>
      <c r="AB50" s="54">
        <v>1</v>
      </c>
      <c r="AC50" s="103">
        <v>38</v>
      </c>
      <c r="AD50" s="50"/>
      <c r="AE50" s="52"/>
    </row>
    <row r="51" spans="1:31" s="31" customFormat="1" x14ac:dyDescent="0.25">
      <c r="A51" s="51"/>
      <c r="B51" s="22"/>
      <c r="C51" s="102" t="s">
        <v>23</v>
      </c>
      <c r="D51" s="126" t="s">
        <v>547</v>
      </c>
      <c r="E51" s="22"/>
      <c r="F51" s="27"/>
      <c r="G51" s="27"/>
      <c r="H51" s="27"/>
      <c r="I51" s="22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2"/>
      <c r="W51" s="29"/>
      <c r="X51" s="29"/>
      <c r="Y51" s="29"/>
      <c r="Z51" s="29"/>
      <c r="AA51" s="57"/>
      <c r="AB51" s="54">
        <v>1</v>
      </c>
      <c r="AC51" s="103">
        <v>39</v>
      </c>
      <c r="AD51" s="50"/>
      <c r="AE51" s="52"/>
    </row>
    <row r="52" spans="1:31" s="31" customFormat="1" x14ac:dyDescent="0.25">
      <c r="A52" s="46"/>
      <c r="B52" s="22"/>
      <c r="C52" s="102" t="s">
        <v>24</v>
      </c>
      <c r="D52" s="126" t="s">
        <v>548</v>
      </c>
      <c r="E52" s="22"/>
      <c r="F52" s="63"/>
      <c r="G52" s="64"/>
      <c r="H52" s="49"/>
      <c r="I52" s="22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22"/>
      <c r="W52" s="29"/>
      <c r="X52" s="29"/>
      <c r="Y52" s="29"/>
      <c r="Z52" s="29"/>
      <c r="AA52" s="57"/>
      <c r="AB52" s="54">
        <v>1</v>
      </c>
      <c r="AC52" s="103">
        <v>40</v>
      </c>
      <c r="AD52" s="50"/>
      <c r="AE52" s="52"/>
    </row>
    <row r="53" spans="1:31" s="31" customFormat="1" x14ac:dyDescent="0.25">
      <c r="A53" s="51"/>
      <c r="B53" s="22"/>
      <c r="C53" s="102" t="s">
        <v>51</v>
      </c>
      <c r="D53" s="126" t="s">
        <v>549</v>
      </c>
      <c r="E53" s="22"/>
      <c r="F53" s="27"/>
      <c r="G53" s="27"/>
      <c r="H53" s="27"/>
      <c r="I53" s="22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2"/>
      <c r="W53" s="29"/>
      <c r="X53" s="29"/>
      <c r="Y53" s="29"/>
      <c r="Z53" s="29"/>
      <c r="AA53" s="57"/>
      <c r="AB53" s="54">
        <v>1</v>
      </c>
      <c r="AC53" s="103">
        <v>41</v>
      </c>
      <c r="AD53" s="50"/>
      <c r="AE53" s="52"/>
    </row>
    <row r="54" spans="1:31" s="31" customFormat="1" x14ac:dyDescent="0.25">
      <c r="A54" s="46"/>
      <c r="B54" s="22"/>
      <c r="C54" s="102" t="s">
        <v>52</v>
      </c>
      <c r="D54" s="126" t="s">
        <v>550</v>
      </c>
      <c r="E54" s="22"/>
      <c r="F54" s="63"/>
      <c r="G54" s="64"/>
      <c r="H54" s="49"/>
      <c r="I54" s="22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22"/>
      <c r="W54" s="29"/>
      <c r="X54" s="29"/>
      <c r="Y54" s="29"/>
      <c r="Z54" s="29"/>
      <c r="AA54" s="57"/>
      <c r="AB54" s="54">
        <v>1</v>
      </c>
      <c r="AC54" s="103">
        <v>42</v>
      </c>
      <c r="AD54" s="50"/>
      <c r="AE54" s="52"/>
    </row>
    <row r="55" spans="1:31" s="31" customFormat="1" x14ac:dyDescent="0.25">
      <c r="A55" s="51"/>
      <c r="B55" s="22"/>
      <c r="C55" s="102" t="s">
        <v>53</v>
      </c>
      <c r="D55" s="126" t="s">
        <v>551</v>
      </c>
      <c r="E55" s="22"/>
      <c r="F55" s="27"/>
      <c r="G55" s="27"/>
      <c r="H55" s="27"/>
      <c r="I55" s="22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2"/>
      <c r="W55" s="29"/>
      <c r="X55" s="29"/>
      <c r="Y55" s="29"/>
      <c r="Z55" s="29"/>
      <c r="AA55" s="57"/>
      <c r="AB55" s="54">
        <v>1</v>
      </c>
      <c r="AC55" s="103">
        <v>43</v>
      </c>
      <c r="AD55" s="50"/>
      <c r="AE55" s="52"/>
    </row>
    <row r="56" spans="1:31" s="31" customFormat="1" x14ac:dyDescent="0.25">
      <c r="A56" s="51"/>
      <c r="B56" s="22"/>
      <c r="C56" s="102" t="s">
        <v>26</v>
      </c>
      <c r="D56" s="126" t="s">
        <v>552</v>
      </c>
      <c r="E56" s="22"/>
      <c r="F56" s="27"/>
      <c r="G56" s="27"/>
      <c r="H56" s="27"/>
      <c r="I56" s="22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2"/>
      <c r="W56" s="29"/>
      <c r="X56" s="29"/>
      <c r="Y56" s="29"/>
      <c r="Z56" s="29"/>
      <c r="AA56" s="57"/>
      <c r="AB56" s="54">
        <v>1</v>
      </c>
      <c r="AC56" s="103">
        <v>44</v>
      </c>
      <c r="AD56" s="50"/>
      <c r="AE56" s="52"/>
    </row>
    <row r="57" spans="1:31" s="31" customFormat="1" x14ac:dyDescent="0.25">
      <c r="A57" s="51"/>
      <c r="B57" s="22"/>
      <c r="C57" s="102" t="s">
        <v>553</v>
      </c>
      <c r="D57" s="126" t="s">
        <v>554</v>
      </c>
      <c r="E57" s="22"/>
      <c r="F57" s="27"/>
      <c r="G57" s="27"/>
      <c r="H57" s="27"/>
      <c r="I57" s="22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2"/>
      <c r="W57" s="29"/>
      <c r="X57" s="29"/>
      <c r="Y57" s="29"/>
      <c r="Z57" s="29"/>
      <c r="AA57" s="57"/>
      <c r="AB57" s="54">
        <v>1</v>
      </c>
      <c r="AC57" s="103">
        <v>45</v>
      </c>
      <c r="AD57" s="50"/>
      <c r="AE57" s="52"/>
    </row>
    <row r="58" spans="1:31" s="31" customFormat="1" x14ac:dyDescent="0.25">
      <c r="A58" s="51"/>
      <c r="B58" s="22"/>
      <c r="C58" s="102" t="s">
        <v>27</v>
      </c>
      <c r="D58" s="126" t="s">
        <v>555</v>
      </c>
      <c r="E58" s="22"/>
      <c r="F58" s="27"/>
      <c r="G58" s="27"/>
      <c r="H58" s="27"/>
      <c r="I58" s="22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2"/>
      <c r="W58" s="29"/>
      <c r="X58" s="29"/>
      <c r="Y58" s="29"/>
      <c r="Z58" s="29"/>
      <c r="AA58" s="57"/>
      <c r="AB58" s="54">
        <v>1</v>
      </c>
      <c r="AC58" s="103">
        <v>46</v>
      </c>
      <c r="AD58" s="50"/>
      <c r="AE58" s="52"/>
    </row>
    <row r="59" spans="1:31" s="31" customFormat="1" x14ac:dyDescent="0.25">
      <c r="A59" s="51"/>
      <c r="B59" s="22"/>
      <c r="C59" s="102" t="s">
        <v>28</v>
      </c>
      <c r="D59" s="126" t="s">
        <v>556</v>
      </c>
      <c r="E59" s="22"/>
      <c r="F59" s="27"/>
      <c r="G59" s="27"/>
      <c r="H59" s="27"/>
      <c r="I59" s="22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2"/>
      <c r="W59" s="29"/>
      <c r="X59" s="29"/>
      <c r="Y59" s="29"/>
      <c r="Z59" s="29"/>
      <c r="AA59" s="57"/>
      <c r="AB59" s="54">
        <v>1</v>
      </c>
      <c r="AC59" s="103">
        <v>47</v>
      </c>
      <c r="AD59" s="50"/>
      <c r="AE59" s="52"/>
    </row>
    <row r="60" spans="1:31" s="31" customFormat="1" x14ac:dyDescent="0.25">
      <c r="A60" s="51"/>
      <c r="B60" s="22"/>
      <c r="C60" s="102" t="s">
        <v>29</v>
      </c>
      <c r="D60" s="126" t="s">
        <v>557</v>
      </c>
      <c r="E60" s="22"/>
      <c r="F60" s="27"/>
      <c r="G60" s="27"/>
      <c r="H60" s="27"/>
      <c r="I60" s="22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2"/>
      <c r="W60" s="29"/>
      <c r="X60" s="29"/>
      <c r="Y60" s="29"/>
      <c r="Z60" s="29"/>
      <c r="AA60" s="57"/>
      <c r="AB60" s="54">
        <v>1</v>
      </c>
      <c r="AC60" s="103">
        <v>48</v>
      </c>
      <c r="AD60" s="50"/>
      <c r="AE60" s="52"/>
    </row>
    <row r="61" spans="1:31" s="31" customFormat="1" x14ac:dyDescent="0.25">
      <c r="A61" s="51"/>
      <c r="B61" s="22"/>
      <c r="C61" s="102" t="s">
        <v>30</v>
      </c>
      <c r="D61" s="126" t="s">
        <v>558</v>
      </c>
      <c r="E61" s="22"/>
      <c r="F61" s="63"/>
      <c r="G61" s="64"/>
      <c r="H61" s="49"/>
      <c r="I61" s="22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22"/>
      <c r="W61" s="29"/>
      <c r="X61" s="29"/>
      <c r="Y61" s="29"/>
      <c r="Z61" s="29"/>
      <c r="AA61" s="57"/>
      <c r="AB61" s="54">
        <v>1</v>
      </c>
      <c r="AC61" s="103">
        <v>49</v>
      </c>
      <c r="AD61" s="50"/>
      <c r="AE61" s="52"/>
    </row>
    <row r="62" spans="1:31" s="31" customFormat="1" x14ac:dyDescent="0.25">
      <c r="A62" s="51"/>
      <c r="B62" s="22"/>
      <c r="C62" s="102" t="s">
        <v>25</v>
      </c>
      <c r="D62" s="126" t="s">
        <v>559</v>
      </c>
      <c r="E62" s="22"/>
      <c r="F62" s="27"/>
      <c r="G62" s="27"/>
      <c r="H62" s="27"/>
      <c r="I62" s="22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2"/>
      <c r="W62" s="29"/>
      <c r="X62" s="29"/>
      <c r="Y62" s="29"/>
      <c r="Z62" s="29"/>
      <c r="AA62" s="57"/>
      <c r="AB62" s="54">
        <v>1</v>
      </c>
      <c r="AC62" s="103">
        <v>50</v>
      </c>
      <c r="AD62" s="50"/>
      <c r="AE62" s="52"/>
    </row>
    <row r="63" spans="1:31" s="31" customFormat="1" x14ac:dyDescent="0.25">
      <c r="A63" s="51"/>
      <c r="B63" s="22"/>
      <c r="C63" s="102" t="s">
        <v>31</v>
      </c>
      <c r="D63" s="126" t="s">
        <v>560</v>
      </c>
      <c r="E63" s="22"/>
      <c r="F63" s="27"/>
      <c r="G63" s="27"/>
      <c r="H63" s="27"/>
      <c r="I63" s="2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2"/>
      <c r="W63" s="29"/>
      <c r="X63" s="29"/>
      <c r="Y63" s="29"/>
      <c r="Z63" s="29"/>
      <c r="AA63" s="57"/>
      <c r="AB63" s="54">
        <v>1</v>
      </c>
      <c r="AC63" s="103">
        <v>51</v>
      </c>
      <c r="AD63" s="50"/>
      <c r="AE63" s="52"/>
    </row>
    <row r="64" spans="1:31" s="31" customFormat="1" x14ac:dyDescent="0.25">
      <c r="A64" s="51"/>
      <c r="B64" s="22"/>
      <c r="C64" s="102" t="s">
        <v>32</v>
      </c>
      <c r="D64" s="126" t="s">
        <v>561</v>
      </c>
      <c r="E64" s="22"/>
      <c r="F64" s="27"/>
      <c r="G64" s="27"/>
      <c r="H64" s="27"/>
      <c r="I64" s="2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2"/>
      <c r="W64" s="29"/>
      <c r="X64" s="29"/>
      <c r="Y64" s="29"/>
      <c r="Z64" s="29"/>
      <c r="AA64" s="57"/>
      <c r="AB64" s="54">
        <v>1</v>
      </c>
      <c r="AC64" s="103">
        <v>52</v>
      </c>
      <c r="AD64" s="50"/>
      <c r="AE64" s="52"/>
    </row>
    <row r="65" spans="1:31" s="31" customFormat="1" x14ac:dyDescent="0.25">
      <c r="A65" s="51"/>
      <c r="B65" s="22"/>
      <c r="C65" s="102" t="s">
        <v>33</v>
      </c>
      <c r="D65" s="126" t="s">
        <v>562</v>
      </c>
      <c r="E65" s="22"/>
      <c r="F65" s="27"/>
      <c r="G65" s="27"/>
      <c r="H65" s="27"/>
      <c r="I65" s="22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2"/>
      <c r="W65" s="29"/>
      <c r="X65" s="29"/>
      <c r="Y65" s="29"/>
      <c r="Z65" s="29"/>
      <c r="AA65" s="57"/>
      <c r="AB65" s="54">
        <v>1</v>
      </c>
      <c r="AC65" s="103">
        <v>53</v>
      </c>
      <c r="AD65" s="50"/>
      <c r="AE65" s="52"/>
    </row>
    <row r="66" spans="1:31" s="31" customFormat="1" x14ac:dyDescent="0.25">
      <c r="A66" s="46"/>
      <c r="B66" s="22"/>
      <c r="C66" s="102" t="s">
        <v>34</v>
      </c>
      <c r="D66" s="126" t="s">
        <v>563</v>
      </c>
      <c r="E66" s="22"/>
      <c r="F66" s="63"/>
      <c r="G66" s="64"/>
      <c r="H66" s="49"/>
      <c r="I66" s="22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22"/>
      <c r="W66" s="29"/>
      <c r="X66" s="29"/>
      <c r="Y66" s="29"/>
      <c r="Z66" s="29"/>
      <c r="AA66" s="57"/>
      <c r="AB66" s="54">
        <v>1</v>
      </c>
      <c r="AC66" s="103">
        <v>54</v>
      </c>
      <c r="AD66" s="50"/>
      <c r="AE66" s="52"/>
    </row>
    <row r="67" spans="1:31" s="31" customFormat="1" x14ac:dyDescent="0.25">
      <c r="A67" s="51"/>
      <c r="B67" s="22"/>
      <c r="C67" s="102" t="s">
        <v>35</v>
      </c>
      <c r="D67" s="126" t="s">
        <v>564</v>
      </c>
      <c r="E67" s="22"/>
      <c r="F67" s="27"/>
      <c r="G67" s="27"/>
      <c r="H67" s="27"/>
      <c r="I67" s="2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2"/>
      <c r="W67" s="29"/>
      <c r="X67" s="29"/>
      <c r="Y67" s="29"/>
      <c r="Z67" s="29"/>
      <c r="AA67" s="57"/>
      <c r="AB67" s="54">
        <v>1</v>
      </c>
      <c r="AC67" s="103">
        <v>55</v>
      </c>
      <c r="AD67" s="50"/>
      <c r="AE67" s="52"/>
    </row>
    <row r="68" spans="1:31" s="31" customFormat="1" x14ac:dyDescent="0.25">
      <c r="A68" s="51"/>
      <c r="B68" s="22"/>
      <c r="C68" s="102" t="s">
        <v>36</v>
      </c>
      <c r="D68" s="126" t="s">
        <v>565</v>
      </c>
      <c r="E68" s="22"/>
      <c r="F68" s="27"/>
      <c r="G68" s="27"/>
      <c r="H68" s="27"/>
      <c r="I68" s="2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2"/>
      <c r="W68" s="29"/>
      <c r="X68" s="29"/>
      <c r="Y68" s="29"/>
      <c r="Z68" s="29"/>
      <c r="AA68" s="57"/>
      <c r="AB68" s="54">
        <v>1</v>
      </c>
      <c r="AC68" s="103">
        <v>56</v>
      </c>
      <c r="AD68" s="50"/>
      <c r="AE68" s="52"/>
    </row>
    <row r="69" spans="1:31" s="31" customFormat="1" x14ac:dyDescent="0.25">
      <c r="A69" s="51"/>
      <c r="B69" s="22"/>
      <c r="C69" s="102" t="s">
        <v>37</v>
      </c>
      <c r="D69" s="126" t="s">
        <v>566</v>
      </c>
      <c r="E69" s="22"/>
      <c r="F69" s="27"/>
      <c r="G69" s="27"/>
      <c r="H69" s="27"/>
      <c r="I69" s="2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2"/>
      <c r="W69" s="29"/>
      <c r="X69" s="29"/>
      <c r="Y69" s="29"/>
      <c r="Z69" s="29"/>
      <c r="AA69" s="57"/>
      <c r="AB69" s="54">
        <v>1</v>
      </c>
      <c r="AC69" s="103">
        <v>57</v>
      </c>
      <c r="AD69" s="50"/>
      <c r="AE69" s="52"/>
    </row>
    <row r="70" spans="1:31" s="31" customFormat="1" x14ac:dyDescent="0.25">
      <c r="A70" s="46"/>
      <c r="B70" s="22"/>
      <c r="C70" s="102" t="s">
        <v>38</v>
      </c>
      <c r="D70" s="126" t="s">
        <v>567</v>
      </c>
      <c r="E70" s="22"/>
      <c r="F70" s="63"/>
      <c r="G70" s="64"/>
      <c r="H70" s="49"/>
      <c r="I70" s="22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22"/>
      <c r="W70" s="29"/>
      <c r="X70" s="29"/>
      <c r="Y70" s="29"/>
      <c r="Z70" s="29"/>
      <c r="AA70" s="57"/>
      <c r="AB70" s="54">
        <v>1</v>
      </c>
      <c r="AC70" s="103">
        <v>58</v>
      </c>
      <c r="AD70" s="50"/>
      <c r="AE70" s="52"/>
    </row>
    <row r="71" spans="1:31" s="31" customFormat="1" x14ac:dyDescent="0.25">
      <c r="A71" s="51"/>
      <c r="B71" s="22"/>
      <c r="C71" s="102" t="s">
        <v>39</v>
      </c>
      <c r="D71" s="126" t="s">
        <v>568</v>
      </c>
      <c r="E71" s="22"/>
      <c r="F71" s="27"/>
      <c r="G71" s="27"/>
      <c r="H71" s="27"/>
      <c r="I71" s="2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2"/>
      <c r="W71" s="29"/>
      <c r="X71" s="29"/>
      <c r="Y71" s="29"/>
      <c r="Z71" s="29"/>
      <c r="AA71" s="57"/>
      <c r="AB71" s="54">
        <v>1</v>
      </c>
      <c r="AC71" s="103">
        <v>59</v>
      </c>
      <c r="AD71" s="50"/>
      <c r="AE71" s="52"/>
    </row>
    <row r="72" spans="1:31" s="31" customFormat="1" x14ac:dyDescent="0.25">
      <c r="A72" s="51"/>
      <c r="B72" s="22"/>
      <c r="C72" s="102" t="s">
        <v>40</v>
      </c>
      <c r="D72" s="126" t="s">
        <v>569</v>
      </c>
      <c r="E72" s="22"/>
      <c r="F72" s="27"/>
      <c r="G72" s="27"/>
      <c r="H72" s="27"/>
      <c r="I72" s="2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2"/>
      <c r="W72" s="29"/>
      <c r="X72" s="29"/>
      <c r="Y72" s="50"/>
      <c r="Z72" s="29"/>
      <c r="AA72" s="57"/>
      <c r="AB72" s="54">
        <v>1</v>
      </c>
      <c r="AC72" s="103">
        <v>60</v>
      </c>
      <c r="AD72" s="50"/>
      <c r="AE72" s="52"/>
    </row>
    <row r="73" spans="1:31" s="31" customFormat="1" x14ac:dyDescent="0.25">
      <c r="A73" s="51"/>
      <c r="B73" s="22"/>
      <c r="C73" s="102" t="s">
        <v>41</v>
      </c>
      <c r="D73" s="126" t="s">
        <v>570</v>
      </c>
      <c r="E73" s="22"/>
      <c r="F73" s="27"/>
      <c r="G73" s="27"/>
      <c r="H73" s="27"/>
      <c r="I73" s="2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2"/>
      <c r="W73" s="29"/>
      <c r="X73" s="29"/>
      <c r="Y73" s="50"/>
      <c r="Z73" s="29"/>
      <c r="AA73" s="57"/>
      <c r="AB73" s="54">
        <v>1</v>
      </c>
      <c r="AC73" s="103">
        <v>61</v>
      </c>
      <c r="AD73" s="50"/>
      <c r="AE73" s="52"/>
    </row>
    <row r="74" spans="1:31" s="31" customFormat="1" x14ac:dyDescent="0.25">
      <c r="A74" s="51"/>
      <c r="B74" s="22"/>
      <c r="C74" s="102" t="s">
        <v>42</v>
      </c>
      <c r="D74" s="126" t="s">
        <v>571</v>
      </c>
      <c r="E74" s="22"/>
      <c r="F74" s="27"/>
      <c r="G74" s="27"/>
      <c r="H74" s="27"/>
      <c r="I74" s="2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2"/>
      <c r="W74" s="29"/>
      <c r="X74" s="29"/>
      <c r="Y74" s="50"/>
      <c r="Z74" s="29"/>
      <c r="AA74" s="57"/>
      <c r="AB74" s="54">
        <v>1</v>
      </c>
      <c r="AC74" s="103">
        <v>62</v>
      </c>
      <c r="AD74" s="50"/>
      <c r="AE74" s="52"/>
    </row>
    <row r="75" spans="1:31" s="31" customFormat="1" x14ac:dyDescent="0.25">
      <c r="A75" s="51"/>
      <c r="B75" s="22"/>
      <c r="C75" s="102" t="s">
        <v>43</v>
      </c>
      <c r="D75" s="126" t="s">
        <v>572</v>
      </c>
      <c r="E75" s="22"/>
      <c r="F75" s="27"/>
      <c r="G75" s="27"/>
      <c r="H75" s="27"/>
      <c r="I75" s="22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2"/>
      <c r="W75" s="29"/>
      <c r="X75" s="29"/>
      <c r="Y75" s="50"/>
      <c r="Z75" s="29"/>
      <c r="AA75" s="57"/>
      <c r="AB75" s="54">
        <v>1</v>
      </c>
      <c r="AC75" s="103">
        <v>63</v>
      </c>
      <c r="AD75" s="50"/>
      <c r="AE75" s="52"/>
    </row>
    <row r="76" spans="1:31" s="31" customFormat="1" x14ac:dyDescent="0.25">
      <c r="A76" s="51"/>
      <c r="B76" s="22"/>
      <c r="C76" s="102" t="s">
        <v>44</v>
      </c>
      <c r="D76" s="126" t="s">
        <v>573</v>
      </c>
      <c r="E76" s="22"/>
      <c r="F76" s="27"/>
      <c r="G76" s="27"/>
      <c r="H76" s="27"/>
      <c r="I76" s="2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2"/>
      <c r="W76" s="29"/>
      <c r="X76" s="29"/>
      <c r="Y76" s="50"/>
      <c r="Z76" s="29"/>
      <c r="AA76" s="57"/>
      <c r="AB76" s="54">
        <v>1</v>
      </c>
      <c r="AC76" s="103">
        <v>64</v>
      </c>
      <c r="AD76" s="50"/>
      <c r="AE76" s="52"/>
    </row>
    <row r="77" spans="1:31" s="31" customFormat="1" x14ac:dyDescent="0.25">
      <c r="A77" s="46"/>
      <c r="B77" s="22"/>
      <c r="C77" s="102" t="s">
        <v>46</v>
      </c>
      <c r="D77" s="126" t="s">
        <v>574</v>
      </c>
      <c r="E77" s="22"/>
      <c r="F77" s="63"/>
      <c r="G77" s="64"/>
      <c r="H77" s="49"/>
      <c r="I77" s="22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22"/>
      <c r="W77" s="29"/>
      <c r="X77" s="29"/>
      <c r="Y77" s="50"/>
      <c r="Z77" s="29"/>
      <c r="AA77" s="57"/>
      <c r="AB77" s="54">
        <v>1</v>
      </c>
      <c r="AC77" s="103">
        <v>65</v>
      </c>
      <c r="AD77" s="50"/>
      <c r="AE77" s="52"/>
    </row>
    <row r="78" spans="1:31" s="31" customFormat="1" x14ac:dyDescent="0.25">
      <c r="A78" s="51"/>
      <c r="B78" s="22"/>
      <c r="C78" s="102" t="s">
        <v>45</v>
      </c>
      <c r="D78" s="126" t="s">
        <v>575</v>
      </c>
      <c r="E78" s="22"/>
      <c r="F78" s="27"/>
      <c r="G78" s="27"/>
      <c r="H78" s="27"/>
      <c r="I78" s="2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2"/>
      <c r="W78" s="29"/>
      <c r="X78" s="29"/>
      <c r="Y78" s="50"/>
      <c r="Z78" s="29"/>
      <c r="AA78" s="57"/>
      <c r="AB78" s="54">
        <v>1</v>
      </c>
      <c r="AC78" s="103">
        <v>66</v>
      </c>
      <c r="AD78" s="50"/>
      <c r="AE78" s="52"/>
    </row>
    <row r="79" spans="1:31" s="31" customFormat="1" x14ac:dyDescent="0.25">
      <c r="A79" s="51"/>
      <c r="B79" s="22"/>
      <c r="C79" s="102" t="s">
        <v>47</v>
      </c>
      <c r="D79" s="126" t="s">
        <v>576</v>
      </c>
      <c r="E79" s="22"/>
      <c r="F79" s="27"/>
      <c r="G79" s="27"/>
      <c r="H79" s="27"/>
      <c r="I79" s="2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2"/>
      <c r="W79" s="29"/>
      <c r="X79" s="29"/>
      <c r="Y79" s="50"/>
      <c r="Z79" s="29"/>
      <c r="AA79" s="57"/>
      <c r="AB79" s="54">
        <v>1</v>
      </c>
      <c r="AC79" s="103">
        <v>67</v>
      </c>
      <c r="AD79" s="50"/>
      <c r="AE79" s="52"/>
    </row>
    <row r="80" spans="1:31" s="31" customFormat="1" x14ac:dyDescent="0.25">
      <c r="A80" s="51"/>
      <c r="B80" s="22"/>
      <c r="C80" s="102" t="s">
        <v>50</v>
      </c>
      <c r="D80" s="126" t="s">
        <v>577</v>
      </c>
      <c r="E80" s="22"/>
      <c r="F80" s="27"/>
      <c r="G80" s="27"/>
      <c r="H80" s="27"/>
      <c r="I80" s="2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2"/>
      <c r="W80" s="29"/>
      <c r="X80" s="29"/>
      <c r="Y80" s="50"/>
      <c r="Z80" s="29"/>
      <c r="AA80" s="57"/>
      <c r="AB80" s="54">
        <v>1</v>
      </c>
      <c r="AC80" s="103">
        <v>68</v>
      </c>
      <c r="AD80" s="50"/>
      <c r="AE80" s="52"/>
    </row>
    <row r="81" spans="1:31" s="31" customFormat="1" x14ac:dyDescent="0.25">
      <c r="A81" s="51"/>
      <c r="B81" s="22"/>
      <c r="C81" s="102" t="s">
        <v>48</v>
      </c>
      <c r="D81" s="126" t="s">
        <v>578</v>
      </c>
      <c r="E81" s="22"/>
      <c r="F81" s="27"/>
      <c r="G81" s="27"/>
      <c r="H81" s="27"/>
      <c r="I81" s="2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2"/>
      <c r="W81" s="29"/>
      <c r="X81" s="29"/>
      <c r="Y81" s="50"/>
      <c r="Z81" s="29"/>
      <c r="AA81" s="57"/>
      <c r="AB81" s="54">
        <v>1</v>
      </c>
      <c r="AC81" s="103">
        <v>69</v>
      </c>
      <c r="AD81" s="50"/>
      <c r="AE81" s="52"/>
    </row>
    <row r="82" spans="1:31" s="31" customFormat="1" x14ac:dyDescent="0.25">
      <c r="A82" s="51"/>
      <c r="B82" s="22"/>
      <c r="C82" s="102" t="s">
        <v>49</v>
      </c>
      <c r="D82" s="126" t="s">
        <v>579</v>
      </c>
      <c r="E82" s="22"/>
      <c r="F82" s="27"/>
      <c r="G82" s="27"/>
      <c r="H82" s="27"/>
      <c r="I82" s="2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2"/>
      <c r="W82" s="29"/>
      <c r="X82" s="29"/>
      <c r="Y82" s="50"/>
      <c r="Z82" s="29"/>
      <c r="AA82" s="57"/>
      <c r="AB82" s="54">
        <v>1</v>
      </c>
      <c r="AC82" s="103">
        <v>70</v>
      </c>
      <c r="AD82" s="50"/>
      <c r="AE82" s="52"/>
    </row>
    <row r="83" spans="1:31" s="31" customFormat="1" x14ac:dyDescent="0.25">
      <c r="A83" s="51"/>
      <c r="B83" s="22"/>
      <c r="C83" s="102" t="s">
        <v>54</v>
      </c>
      <c r="D83" s="126" t="s">
        <v>580</v>
      </c>
      <c r="E83" s="22"/>
      <c r="F83" s="27"/>
      <c r="G83" s="27"/>
      <c r="H83" s="27"/>
      <c r="I83" s="22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2"/>
      <c r="W83" s="29"/>
      <c r="X83" s="29"/>
      <c r="Y83" s="50"/>
      <c r="Z83" s="29"/>
      <c r="AA83" s="57"/>
      <c r="AB83" s="54">
        <v>1</v>
      </c>
      <c r="AC83" s="103">
        <v>71</v>
      </c>
      <c r="AD83" s="50"/>
      <c r="AE83" s="52"/>
    </row>
    <row r="84" spans="1:31" s="31" customFormat="1" x14ac:dyDescent="0.25">
      <c r="A84" s="51"/>
      <c r="B84" s="22"/>
      <c r="C84" s="102" t="s">
        <v>55</v>
      </c>
      <c r="D84" s="126" t="s">
        <v>581</v>
      </c>
      <c r="E84" s="22"/>
      <c r="F84" s="27"/>
      <c r="G84" s="27"/>
      <c r="H84" s="27"/>
      <c r="I84" s="2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2"/>
      <c r="W84" s="29"/>
      <c r="X84" s="29"/>
      <c r="Y84" s="50"/>
      <c r="Z84" s="29"/>
      <c r="AA84" s="57"/>
      <c r="AB84" s="54">
        <v>1</v>
      </c>
      <c r="AC84" s="103">
        <v>72</v>
      </c>
      <c r="AD84" s="50"/>
      <c r="AE84" s="52"/>
    </row>
    <row r="85" spans="1:31" s="31" customFormat="1" x14ac:dyDescent="0.25">
      <c r="A85" s="51"/>
      <c r="B85" s="22"/>
      <c r="C85" s="102" t="s">
        <v>56</v>
      </c>
      <c r="D85" s="126" t="s">
        <v>582</v>
      </c>
      <c r="E85" s="22"/>
      <c r="F85" s="27"/>
      <c r="G85" s="27"/>
      <c r="H85" s="27"/>
      <c r="I85" s="2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2"/>
      <c r="W85" s="29"/>
      <c r="X85" s="29"/>
      <c r="Y85" s="50"/>
      <c r="Z85" s="29"/>
      <c r="AA85" s="57"/>
      <c r="AB85" s="54">
        <v>1</v>
      </c>
      <c r="AC85" s="103">
        <v>73</v>
      </c>
      <c r="AD85" s="50"/>
      <c r="AE85" s="52"/>
    </row>
    <row r="86" spans="1:31" s="31" customFormat="1" x14ac:dyDescent="0.25">
      <c r="A86" s="46"/>
      <c r="B86" s="22"/>
      <c r="C86" s="102" t="s">
        <v>57</v>
      </c>
      <c r="D86" s="126" t="s">
        <v>583</v>
      </c>
      <c r="E86" s="22"/>
      <c r="F86" s="63"/>
      <c r="G86" s="64"/>
      <c r="H86" s="49"/>
      <c r="I86" s="22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22"/>
      <c r="W86" s="29"/>
      <c r="X86" s="29"/>
      <c r="Y86" s="50"/>
      <c r="Z86" s="29"/>
      <c r="AA86" s="57"/>
      <c r="AB86" s="54">
        <v>1</v>
      </c>
      <c r="AC86" s="103">
        <v>74</v>
      </c>
      <c r="AD86" s="50"/>
      <c r="AE86" s="52"/>
    </row>
    <row r="87" spans="1:31" s="31" customFormat="1" x14ac:dyDescent="0.25">
      <c r="A87" s="51"/>
      <c r="B87" s="22"/>
      <c r="C87" s="102" t="s">
        <v>58</v>
      </c>
      <c r="D87" s="126" t="s">
        <v>584</v>
      </c>
      <c r="E87" s="22"/>
      <c r="F87" s="27"/>
      <c r="G87" s="27"/>
      <c r="H87" s="27"/>
      <c r="I87" s="22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2"/>
      <c r="W87" s="29"/>
      <c r="X87" s="29"/>
      <c r="Y87" s="50"/>
      <c r="Z87" s="29"/>
      <c r="AA87" s="57"/>
      <c r="AB87" s="54">
        <v>1</v>
      </c>
      <c r="AC87" s="103">
        <v>75</v>
      </c>
      <c r="AD87" s="50"/>
      <c r="AE87" s="52"/>
    </row>
    <row r="88" spans="1:31" s="31" customFormat="1" x14ac:dyDescent="0.25">
      <c r="A88" s="51"/>
      <c r="B88" s="22"/>
      <c r="C88" s="102" t="s">
        <v>59</v>
      </c>
      <c r="D88" s="126" t="s">
        <v>585</v>
      </c>
      <c r="E88" s="22"/>
      <c r="F88" s="27"/>
      <c r="G88" s="27"/>
      <c r="H88" s="27"/>
      <c r="I88" s="22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2"/>
      <c r="W88" s="29"/>
      <c r="X88" s="29"/>
      <c r="Y88" s="50"/>
      <c r="Z88" s="29"/>
      <c r="AA88" s="57"/>
      <c r="AB88" s="54">
        <v>1</v>
      </c>
      <c r="AC88" s="103">
        <v>76</v>
      </c>
      <c r="AD88" s="50"/>
      <c r="AE88" s="52"/>
    </row>
    <row r="89" spans="1:31" s="31" customFormat="1" x14ac:dyDescent="0.25">
      <c r="A89" s="51"/>
      <c r="B89" s="22"/>
      <c r="C89" s="102" t="s">
        <v>60</v>
      </c>
      <c r="D89" s="126" t="s">
        <v>586</v>
      </c>
      <c r="E89" s="22"/>
      <c r="F89" s="27"/>
      <c r="G89" s="27"/>
      <c r="H89" s="27"/>
      <c r="I89" s="2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2"/>
      <c r="W89" s="29"/>
      <c r="X89" s="29"/>
      <c r="Y89" s="50"/>
      <c r="Z89" s="29"/>
      <c r="AA89" s="57"/>
      <c r="AB89" s="54">
        <v>1</v>
      </c>
      <c r="AC89" s="103">
        <v>77</v>
      </c>
      <c r="AD89" s="50"/>
      <c r="AE89" s="52"/>
    </row>
    <row r="90" spans="1:31" s="31" customFormat="1" x14ac:dyDescent="0.25">
      <c r="A90" s="51"/>
      <c r="B90" s="22"/>
      <c r="C90" s="102" t="s">
        <v>61</v>
      </c>
      <c r="D90" s="126" t="s">
        <v>587</v>
      </c>
      <c r="E90" s="22"/>
      <c r="F90" s="27"/>
      <c r="G90" s="27"/>
      <c r="H90" s="27"/>
      <c r="I90" s="22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2"/>
      <c r="W90" s="29"/>
      <c r="X90" s="29"/>
      <c r="Y90" s="50"/>
      <c r="Z90" s="29"/>
      <c r="AA90" s="57"/>
      <c r="AB90" s="54">
        <v>1</v>
      </c>
      <c r="AC90" s="103">
        <v>78</v>
      </c>
      <c r="AD90" s="50"/>
      <c r="AE90" s="52"/>
    </row>
    <row r="91" spans="1:31" s="31" customFormat="1" x14ac:dyDescent="0.25">
      <c r="A91" s="51"/>
      <c r="B91" s="22"/>
      <c r="C91" s="102" t="s">
        <v>1791</v>
      </c>
      <c r="D91" s="126" t="s">
        <v>1792</v>
      </c>
      <c r="E91" s="22"/>
      <c r="F91" s="27"/>
      <c r="G91" s="27"/>
      <c r="H91" s="27"/>
      <c r="I91" s="22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2"/>
      <c r="W91" s="29"/>
      <c r="X91" s="29"/>
      <c r="Y91" s="50"/>
      <c r="Z91" s="29"/>
      <c r="AA91" s="57"/>
      <c r="AB91" s="54"/>
      <c r="AC91" s="103"/>
      <c r="AD91" s="50"/>
      <c r="AE91" s="52"/>
    </row>
    <row r="92" spans="1:31" s="31" customFormat="1" x14ac:dyDescent="0.25">
      <c r="A92" s="51"/>
      <c r="B92" s="22"/>
      <c r="C92" s="102" t="s">
        <v>62</v>
      </c>
      <c r="D92" s="126" t="s">
        <v>588</v>
      </c>
      <c r="E92" s="22"/>
      <c r="F92" s="27"/>
      <c r="G92" s="27"/>
      <c r="H92" s="27"/>
      <c r="I92" s="22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2"/>
      <c r="W92" s="29"/>
      <c r="X92" s="29"/>
      <c r="Y92" s="50"/>
      <c r="Z92" s="29"/>
      <c r="AA92" s="57"/>
      <c r="AB92" s="54">
        <v>1</v>
      </c>
      <c r="AC92" s="103">
        <v>79</v>
      </c>
      <c r="AD92" s="50"/>
      <c r="AE92" s="52"/>
    </row>
    <row r="93" spans="1:31" s="31" customFormat="1" x14ac:dyDescent="0.25">
      <c r="A93" s="51"/>
      <c r="B93" s="22"/>
      <c r="C93" s="102" t="s">
        <v>63</v>
      </c>
      <c r="D93" s="126" t="s">
        <v>589</v>
      </c>
      <c r="E93" s="22"/>
      <c r="F93" s="27"/>
      <c r="G93" s="27"/>
      <c r="H93" s="27"/>
      <c r="I93" s="22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2"/>
      <c r="W93" s="29"/>
      <c r="X93" s="29"/>
      <c r="Y93" s="50"/>
      <c r="Z93" s="29"/>
      <c r="AA93" s="57"/>
      <c r="AB93" s="54">
        <v>1</v>
      </c>
      <c r="AC93" s="103">
        <v>80</v>
      </c>
      <c r="AD93" s="50"/>
      <c r="AE93" s="52"/>
    </row>
    <row r="94" spans="1:31" s="31" customFormat="1" x14ac:dyDescent="0.25">
      <c r="A94" s="46"/>
      <c r="B94" s="22"/>
      <c r="C94" s="102" t="s">
        <v>65</v>
      </c>
      <c r="D94" s="126" t="s">
        <v>590</v>
      </c>
      <c r="E94" s="22"/>
      <c r="F94" s="63"/>
      <c r="G94" s="64"/>
      <c r="H94" s="49"/>
      <c r="I94" s="22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22"/>
      <c r="W94" s="29"/>
      <c r="X94" s="29"/>
      <c r="Y94" s="50"/>
      <c r="Z94" s="29"/>
      <c r="AA94" s="57"/>
      <c r="AB94" s="54">
        <v>1</v>
      </c>
      <c r="AC94" s="103">
        <v>81</v>
      </c>
      <c r="AD94" s="50"/>
      <c r="AE94" s="52"/>
    </row>
    <row r="95" spans="1:31" s="31" customFormat="1" x14ac:dyDescent="0.25">
      <c r="A95" s="51"/>
      <c r="B95" s="22"/>
      <c r="C95" s="102" t="s">
        <v>74</v>
      </c>
      <c r="D95" s="126" t="s">
        <v>591</v>
      </c>
      <c r="E95" s="22"/>
      <c r="F95" s="27"/>
      <c r="G95" s="27"/>
      <c r="H95" s="27"/>
      <c r="I95" s="22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2"/>
      <c r="W95" s="29"/>
      <c r="X95" s="29"/>
      <c r="Y95" s="50"/>
      <c r="Z95" s="29"/>
      <c r="AA95" s="57"/>
      <c r="AB95" s="54">
        <v>1</v>
      </c>
      <c r="AC95" s="103">
        <v>82</v>
      </c>
      <c r="AD95" s="50"/>
      <c r="AE95" s="52"/>
    </row>
    <row r="96" spans="1:31" s="31" customFormat="1" x14ac:dyDescent="0.25">
      <c r="A96" s="51"/>
      <c r="B96" s="22"/>
      <c r="C96" s="102" t="s">
        <v>66</v>
      </c>
      <c r="D96" s="126" t="s">
        <v>592</v>
      </c>
      <c r="E96" s="22"/>
      <c r="F96" s="27"/>
      <c r="G96" s="27"/>
      <c r="H96" s="27"/>
      <c r="I96" s="22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2"/>
      <c r="W96" s="29"/>
      <c r="X96" s="29"/>
      <c r="Y96" s="50"/>
      <c r="Z96" s="29"/>
      <c r="AA96" s="57"/>
      <c r="AB96" s="54">
        <v>1</v>
      </c>
      <c r="AC96" s="103">
        <v>83</v>
      </c>
      <c r="AD96" s="50"/>
      <c r="AE96" s="52"/>
    </row>
    <row r="97" spans="1:31" s="31" customFormat="1" x14ac:dyDescent="0.25">
      <c r="A97" s="51"/>
      <c r="B97" s="22"/>
      <c r="C97" s="102" t="s">
        <v>67</v>
      </c>
      <c r="D97" s="126" t="s">
        <v>593</v>
      </c>
      <c r="E97" s="22"/>
      <c r="F97" s="27"/>
      <c r="G97" s="27"/>
      <c r="H97" s="27"/>
      <c r="I97" s="22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2"/>
      <c r="W97" s="29"/>
      <c r="X97" s="29"/>
      <c r="Y97" s="50"/>
      <c r="Z97" s="29"/>
      <c r="AA97" s="57"/>
      <c r="AB97" s="54">
        <v>1</v>
      </c>
      <c r="AC97" s="103">
        <v>84</v>
      </c>
      <c r="AD97" s="50"/>
      <c r="AE97" s="52"/>
    </row>
    <row r="98" spans="1:31" s="31" customFormat="1" x14ac:dyDescent="0.25">
      <c r="A98" s="51"/>
      <c r="B98" s="22"/>
      <c r="C98" s="102" t="s">
        <v>68</v>
      </c>
      <c r="D98" s="126" t="s">
        <v>594</v>
      </c>
      <c r="E98" s="22"/>
      <c r="F98" s="27"/>
      <c r="G98" s="27"/>
      <c r="H98" s="27"/>
      <c r="I98" s="2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2"/>
      <c r="W98" s="29"/>
      <c r="X98" s="57"/>
      <c r="Y98" s="50"/>
      <c r="Z98" s="29"/>
      <c r="AA98" s="57"/>
      <c r="AB98" s="54">
        <v>1</v>
      </c>
      <c r="AC98" s="103">
        <v>85</v>
      </c>
      <c r="AD98" s="50"/>
      <c r="AE98" s="52"/>
    </row>
    <row r="99" spans="1:31" s="31" customFormat="1" ht="12.75" customHeight="1" x14ac:dyDescent="0.25">
      <c r="A99" s="51"/>
      <c r="B99" s="22"/>
      <c r="C99" s="102" t="s">
        <v>69</v>
      </c>
      <c r="D99" s="126" t="s">
        <v>595</v>
      </c>
      <c r="E99" s="22"/>
      <c r="F99" s="27"/>
      <c r="G99" s="27"/>
      <c r="H99" s="27"/>
      <c r="I99" s="22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2"/>
      <c r="W99" s="29"/>
      <c r="X99" s="29"/>
      <c r="Y99" s="50"/>
      <c r="Z99" s="29"/>
      <c r="AA99" s="57"/>
      <c r="AB99" s="54">
        <v>1</v>
      </c>
      <c r="AC99" s="103">
        <v>86</v>
      </c>
      <c r="AD99" s="50"/>
      <c r="AE99" s="52"/>
    </row>
    <row r="100" spans="1:31" s="31" customFormat="1" x14ac:dyDescent="0.25">
      <c r="A100" s="51"/>
      <c r="B100" s="22"/>
      <c r="C100" s="102" t="s">
        <v>70</v>
      </c>
      <c r="D100" s="126" t="s">
        <v>596</v>
      </c>
      <c r="E100" s="22"/>
      <c r="F100" s="27"/>
      <c r="G100" s="27"/>
      <c r="H100" s="27"/>
      <c r="I100" s="22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2"/>
      <c r="W100" s="29"/>
      <c r="X100" s="29"/>
      <c r="Y100" s="50"/>
      <c r="Z100" s="29"/>
      <c r="AA100" s="57"/>
      <c r="AB100" s="54">
        <v>1</v>
      </c>
      <c r="AC100" s="103">
        <v>87</v>
      </c>
      <c r="AD100" s="50"/>
      <c r="AE100" s="52"/>
    </row>
    <row r="101" spans="1:31" s="31" customFormat="1" x14ac:dyDescent="0.25">
      <c r="A101" s="51"/>
      <c r="B101" s="22"/>
      <c r="C101" s="102" t="s">
        <v>1793</v>
      </c>
      <c r="D101" s="126" t="s">
        <v>1794</v>
      </c>
      <c r="E101" s="22"/>
      <c r="F101" s="27"/>
      <c r="G101" s="27"/>
      <c r="H101" s="27"/>
      <c r="I101" s="2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2"/>
      <c r="W101" s="29"/>
      <c r="X101" s="29"/>
      <c r="Y101" s="50"/>
      <c r="Z101" s="29"/>
      <c r="AA101" s="57"/>
      <c r="AB101" s="54"/>
      <c r="AC101" s="103"/>
      <c r="AD101" s="50"/>
      <c r="AE101" s="52"/>
    </row>
    <row r="102" spans="1:31" s="31" customFormat="1" x14ac:dyDescent="0.25">
      <c r="A102" s="51"/>
      <c r="B102" s="22"/>
      <c r="C102" s="102" t="s">
        <v>71</v>
      </c>
      <c r="D102" s="126" t="s">
        <v>597</v>
      </c>
      <c r="E102" s="22"/>
      <c r="F102" s="27"/>
      <c r="G102" s="27"/>
      <c r="H102" s="27"/>
      <c r="I102" s="22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2"/>
      <c r="W102" s="29"/>
      <c r="X102" s="29"/>
      <c r="Y102" s="50"/>
      <c r="Z102" s="29"/>
      <c r="AA102" s="57"/>
      <c r="AB102" s="54">
        <v>1</v>
      </c>
      <c r="AC102" s="103">
        <v>88</v>
      </c>
      <c r="AD102" s="50"/>
      <c r="AE102" s="52"/>
    </row>
    <row r="103" spans="1:31" s="31" customFormat="1" x14ac:dyDescent="0.25">
      <c r="A103" s="51"/>
      <c r="B103" s="22"/>
      <c r="C103" s="102" t="s">
        <v>72</v>
      </c>
      <c r="D103" s="126" t="s">
        <v>598</v>
      </c>
      <c r="E103" s="22"/>
      <c r="F103" s="27"/>
      <c r="G103" s="27"/>
      <c r="H103" s="27"/>
      <c r="I103" s="2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2"/>
      <c r="W103" s="29"/>
      <c r="X103" s="29"/>
      <c r="Y103" s="50"/>
      <c r="Z103" s="29"/>
      <c r="AA103" s="57"/>
      <c r="AB103" s="54">
        <v>1</v>
      </c>
      <c r="AC103" s="103">
        <v>89</v>
      </c>
      <c r="AD103" s="50"/>
      <c r="AE103" s="52"/>
    </row>
    <row r="104" spans="1:31" s="31" customFormat="1" x14ac:dyDescent="0.25">
      <c r="A104" s="51"/>
      <c r="B104" s="22"/>
      <c r="C104" s="102" t="s">
        <v>288</v>
      </c>
      <c r="D104" s="126" t="s">
        <v>289</v>
      </c>
      <c r="E104" s="22"/>
      <c r="F104" s="27"/>
      <c r="G104" s="27"/>
      <c r="H104" s="27"/>
      <c r="I104" s="2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2"/>
      <c r="W104" s="29"/>
      <c r="X104" s="29"/>
      <c r="Y104" s="50"/>
      <c r="Z104" s="29"/>
      <c r="AA104" s="57"/>
      <c r="AB104" s="54">
        <v>1</v>
      </c>
      <c r="AC104" s="103">
        <v>90</v>
      </c>
      <c r="AD104" s="50"/>
      <c r="AE104" s="52"/>
    </row>
    <row r="105" spans="1:31" s="31" customFormat="1" x14ac:dyDescent="0.25">
      <c r="A105" s="46"/>
      <c r="B105" s="22"/>
      <c r="C105" s="102" t="s">
        <v>64</v>
      </c>
      <c r="D105" s="126" t="s">
        <v>599</v>
      </c>
      <c r="E105" s="22"/>
      <c r="F105" s="63"/>
      <c r="G105" s="64"/>
      <c r="H105" s="49"/>
      <c r="I105" s="22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22"/>
      <c r="W105" s="29"/>
      <c r="X105" s="29"/>
      <c r="Y105" s="50"/>
      <c r="Z105" s="29"/>
      <c r="AA105" s="57"/>
      <c r="AB105" s="54">
        <v>1</v>
      </c>
      <c r="AC105" s="103">
        <v>91</v>
      </c>
      <c r="AD105" s="50"/>
      <c r="AE105" s="52"/>
    </row>
    <row r="106" spans="1:31" s="31" customFormat="1" x14ac:dyDescent="0.25">
      <c r="A106" s="46"/>
      <c r="B106" s="22"/>
      <c r="C106" s="102" t="s">
        <v>1797</v>
      </c>
      <c r="D106" s="126" t="s">
        <v>1798</v>
      </c>
      <c r="E106" s="22"/>
      <c r="F106" s="63"/>
      <c r="G106" s="64"/>
      <c r="H106" s="49"/>
      <c r="I106" s="22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22"/>
      <c r="W106" s="29"/>
      <c r="X106" s="29"/>
      <c r="Y106" s="50"/>
      <c r="Z106" s="29"/>
      <c r="AA106" s="57"/>
      <c r="AB106" s="54"/>
      <c r="AC106" s="103"/>
      <c r="AD106" s="50"/>
      <c r="AE106" s="52"/>
    </row>
    <row r="107" spans="1:31" s="31" customFormat="1" x14ac:dyDescent="0.25">
      <c r="A107" s="51"/>
      <c r="B107" s="22"/>
      <c r="C107" s="102" t="s">
        <v>73</v>
      </c>
      <c r="D107" s="126" t="s">
        <v>600</v>
      </c>
      <c r="E107" s="22"/>
      <c r="F107" s="27"/>
      <c r="G107" s="27"/>
      <c r="H107" s="27"/>
      <c r="I107" s="22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2"/>
      <c r="W107" s="29"/>
      <c r="X107" s="29"/>
      <c r="Y107" s="50"/>
      <c r="Z107" s="29"/>
      <c r="AA107" s="57"/>
      <c r="AB107" s="54">
        <v>1</v>
      </c>
      <c r="AC107" s="103">
        <v>92</v>
      </c>
      <c r="AD107" s="50"/>
      <c r="AE107" s="52"/>
    </row>
    <row r="108" spans="1:31" s="31" customFormat="1" x14ac:dyDescent="0.25">
      <c r="A108" s="51"/>
      <c r="B108" s="22"/>
      <c r="C108" s="102" t="s">
        <v>75</v>
      </c>
      <c r="D108" s="126" t="s">
        <v>601</v>
      </c>
      <c r="E108" s="22"/>
      <c r="F108" s="27"/>
      <c r="G108" s="27"/>
      <c r="H108" s="27"/>
      <c r="I108" s="22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2"/>
      <c r="W108" s="29"/>
      <c r="X108" s="29"/>
      <c r="Y108" s="50"/>
      <c r="Z108" s="29"/>
      <c r="AA108" s="57"/>
      <c r="AB108" s="54">
        <v>1</v>
      </c>
      <c r="AC108" s="103">
        <v>93</v>
      </c>
      <c r="AD108" s="50"/>
      <c r="AE108" s="52"/>
    </row>
    <row r="109" spans="1:31" s="31" customFormat="1" x14ac:dyDescent="0.25">
      <c r="A109" s="51"/>
      <c r="B109" s="22"/>
      <c r="C109" s="102" t="s">
        <v>76</v>
      </c>
      <c r="D109" s="126" t="s">
        <v>602</v>
      </c>
      <c r="E109" s="22"/>
      <c r="F109" s="27"/>
      <c r="G109" s="27"/>
      <c r="H109" s="27"/>
      <c r="I109" s="2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2"/>
      <c r="W109" s="29"/>
      <c r="X109" s="57"/>
      <c r="Y109" s="50"/>
      <c r="Z109" s="29"/>
      <c r="AA109" s="57"/>
      <c r="AB109" s="54">
        <v>1</v>
      </c>
      <c r="AC109" s="103">
        <v>94</v>
      </c>
      <c r="AD109" s="50"/>
      <c r="AE109" s="52"/>
    </row>
    <row r="110" spans="1:31" s="31" customFormat="1" x14ac:dyDescent="0.25">
      <c r="A110" s="46"/>
      <c r="B110" s="22"/>
      <c r="C110" s="102" t="s">
        <v>1795</v>
      </c>
      <c r="D110" s="126" t="s">
        <v>1796</v>
      </c>
      <c r="E110" s="22"/>
      <c r="F110" s="63"/>
      <c r="G110" s="64"/>
      <c r="H110" s="49"/>
      <c r="I110" s="22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22"/>
      <c r="W110" s="29"/>
      <c r="X110" s="29"/>
      <c r="Y110" s="50"/>
      <c r="Z110" s="29"/>
      <c r="AA110" s="57"/>
      <c r="AB110" s="54"/>
      <c r="AC110" s="103"/>
      <c r="AD110" s="50"/>
      <c r="AE110" s="52"/>
    </row>
    <row r="111" spans="1:31" s="31" customFormat="1" x14ac:dyDescent="0.25">
      <c r="A111" s="51"/>
      <c r="B111" s="22"/>
      <c r="C111" s="102" t="s">
        <v>77</v>
      </c>
      <c r="D111" s="126" t="s">
        <v>603</v>
      </c>
      <c r="E111" s="22"/>
      <c r="F111" s="27"/>
      <c r="G111" s="27"/>
      <c r="H111" s="27"/>
      <c r="I111" s="22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2"/>
      <c r="W111" s="29"/>
      <c r="X111" s="57"/>
      <c r="Y111" s="50"/>
      <c r="Z111" s="29"/>
      <c r="AA111" s="57"/>
      <c r="AB111" s="54">
        <v>1</v>
      </c>
      <c r="AC111" s="103">
        <v>95</v>
      </c>
      <c r="AD111" s="50"/>
      <c r="AE111" s="52"/>
    </row>
    <row r="112" spans="1:31" s="31" customFormat="1" x14ac:dyDescent="0.25">
      <c r="A112" s="51"/>
      <c r="B112" s="22"/>
      <c r="C112" s="102" t="s">
        <v>78</v>
      </c>
      <c r="D112" s="126" t="s">
        <v>604</v>
      </c>
      <c r="E112" s="22"/>
      <c r="F112" s="27"/>
      <c r="G112" s="27"/>
      <c r="H112" s="27"/>
      <c r="I112" s="22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2"/>
      <c r="W112" s="29"/>
      <c r="X112" s="29"/>
      <c r="Y112" s="50"/>
      <c r="Z112" s="29"/>
      <c r="AA112" s="57"/>
      <c r="AB112" s="54">
        <v>1</v>
      </c>
      <c r="AC112" s="103">
        <v>96</v>
      </c>
      <c r="AD112" s="50"/>
      <c r="AE112" s="52"/>
    </row>
    <row r="113" spans="1:31" s="31" customFormat="1" x14ac:dyDescent="0.25">
      <c r="A113" s="51"/>
      <c r="B113" s="22"/>
      <c r="C113" s="102" t="s">
        <v>79</v>
      </c>
      <c r="D113" s="126" t="s">
        <v>605</v>
      </c>
      <c r="E113" s="22"/>
      <c r="F113" s="27"/>
      <c r="G113" s="27"/>
      <c r="H113" s="27"/>
      <c r="I113" s="22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2"/>
      <c r="W113" s="29"/>
      <c r="X113" s="29"/>
      <c r="Y113" s="50"/>
      <c r="Z113" s="29"/>
      <c r="AA113" s="57"/>
      <c r="AB113" s="54">
        <v>1</v>
      </c>
      <c r="AC113" s="103">
        <v>97</v>
      </c>
      <c r="AD113" s="50"/>
      <c r="AE113" s="52"/>
    </row>
    <row r="114" spans="1:31" s="31" customFormat="1" x14ac:dyDescent="0.25">
      <c r="A114" s="52"/>
      <c r="B114" s="52"/>
      <c r="C114" s="78"/>
      <c r="D114" s="79"/>
      <c r="E114" s="3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34"/>
      <c r="X114" s="34"/>
      <c r="Y114" s="34"/>
      <c r="Z114" s="34"/>
      <c r="AA114" s="65"/>
      <c r="AB114" s="54"/>
      <c r="AC114" s="78"/>
      <c r="AD114" s="50"/>
      <c r="AE114" s="52"/>
    </row>
    <row r="115" spans="1:31" s="31" customFormat="1" x14ac:dyDescent="0.25">
      <c r="A115" s="50"/>
      <c r="B115" s="52"/>
      <c r="C115" s="78"/>
      <c r="D115" s="79"/>
      <c r="E115" s="34"/>
      <c r="F115" s="70"/>
      <c r="G115" s="71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56"/>
      <c r="W115" s="34"/>
      <c r="X115" s="34"/>
      <c r="Y115" s="34"/>
      <c r="Z115" s="34"/>
      <c r="AA115" s="65"/>
      <c r="AB115" s="54"/>
      <c r="AC115" s="78"/>
      <c r="AD115" s="50"/>
      <c r="AE115" s="52"/>
    </row>
    <row r="116" spans="1:31" s="31" customFormat="1" x14ac:dyDescent="0.25">
      <c r="A116" s="52"/>
      <c r="B116" s="52"/>
      <c r="C116" s="78"/>
      <c r="D116" s="79"/>
      <c r="E116" s="3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34"/>
      <c r="X116" s="34"/>
      <c r="Y116" s="34"/>
      <c r="Z116" s="34"/>
      <c r="AA116" s="65"/>
      <c r="AB116" s="54"/>
      <c r="AC116" s="78"/>
      <c r="AD116" s="50"/>
      <c r="AE116" s="52"/>
    </row>
    <row r="117" spans="1:31" s="31" customFormat="1" x14ac:dyDescent="0.25">
      <c r="A117" s="50"/>
      <c r="B117" s="52"/>
      <c r="C117" s="78"/>
      <c r="D117" s="79"/>
      <c r="E117" s="3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34"/>
      <c r="X117" s="34"/>
      <c r="Y117" s="34"/>
      <c r="Z117" s="34"/>
      <c r="AA117" s="65"/>
      <c r="AB117" s="54"/>
      <c r="AC117" s="78"/>
      <c r="AD117" s="50"/>
      <c r="AE117" s="52"/>
    </row>
    <row r="118" spans="1:31" s="31" customFormat="1" x14ac:dyDescent="0.25">
      <c r="A118" s="52"/>
      <c r="B118" s="52"/>
      <c r="C118" s="78"/>
      <c r="D118" s="79"/>
      <c r="E118" s="34"/>
      <c r="F118" s="70"/>
      <c r="G118" s="71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56"/>
      <c r="W118" s="34"/>
      <c r="X118" s="34"/>
      <c r="Y118" s="34"/>
      <c r="Z118" s="34"/>
      <c r="AA118" s="65"/>
      <c r="AB118" s="54"/>
      <c r="AC118" s="78"/>
      <c r="AD118" s="50"/>
      <c r="AE118" s="52"/>
    </row>
    <row r="119" spans="1:31" s="31" customFormat="1" x14ac:dyDescent="0.25">
      <c r="A119" s="52"/>
      <c r="B119" s="52"/>
      <c r="C119" s="78"/>
      <c r="D119" s="79"/>
      <c r="E119" s="3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34"/>
      <c r="X119" s="34"/>
      <c r="Y119" s="34"/>
      <c r="Z119" s="34"/>
      <c r="AA119" s="65"/>
      <c r="AB119" s="54"/>
      <c r="AC119" s="78"/>
      <c r="AD119" s="50"/>
      <c r="AE119" s="52"/>
    </row>
    <row r="120" spans="1:31" s="31" customFormat="1" x14ac:dyDescent="0.25">
      <c r="A120" s="52"/>
      <c r="B120" s="52"/>
      <c r="C120" s="78"/>
      <c r="D120" s="79"/>
      <c r="E120" s="3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34"/>
      <c r="X120" s="34"/>
      <c r="Y120" s="34"/>
      <c r="Z120" s="34"/>
      <c r="AA120" s="65"/>
      <c r="AB120" s="54"/>
      <c r="AC120" s="78"/>
      <c r="AD120" s="50"/>
      <c r="AE120" s="52"/>
    </row>
    <row r="121" spans="1:31" s="31" customFormat="1" x14ac:dyDescent="0.25">
      <c r="A121" s="50"/>
      <c r="B121" s="52"/>
      <c r="C121" s="78"/>
      <c r="D121" s="79"/>
      <c r="E121" s="34"/>
      <c r="F121" s="70"/>
      <c r="G121" s="71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56"/>
      <c r="W121" s="34"/>
      <c r="X121" s="34"/>
      <c r="Y121" s="34"/>
      <c r="Z121" s="34"/>
      <c r="AA121" s="65"/>
      <c r="AB121" s="54"/>
      <c r="AC121" s="78"/>
      <c r="AD121" s="50"/>
      <c r="AE121" s="52"/>
    </row>
    <row r="122" spans="1:31" s="31" customFormat="1" x14ac:dyDescent="0.25">
      <c r="A122" s="52"/>
      <c r="B122" s="52"/>
      <c r="C122" s="78"/>
      <c r="D122" s="79"/>
      <c r="E122" s="3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34"/>
      <c r="X122" s="34"/>
      <c r="Y122" s="34"/>
      <c r="Z122" s="34"/>
      <c r="AA122" s="65"/>
      <c r="AB122" s="54"/>
      <c r="AC122" s="78"/>
      <c r="AD122" s="50"/>
      <c r="AE122" s="52"/>
    </row>
    <row r="123" spans="1:31" s="31" customFormat="1" x14ac:dyDescent="0.25">
      <c r="A123" s="52"/>
      <c r="B123" s="52"/>
      <c r="C123" s="78"/>
      <c r="D123" s="79"/>
      <c r="E123" s="3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34"/>
      <c r="X123" s="34"/>
      <c r="Y123" s="34"/>
      <c r="Z123" s="34"/>
      <c r="AA123" s="65"/>
      <c r="AB123" s="54"/>
      <c r="AC123" s="78"/>
      <c r="AD123" s="50"/>
      <c r="AE123" s="52"/>
    </row>
    <row r="124" spans="1:31" s="31" customFormat="1" x14ac:dyDescent="0.25">
      <c r="A124" s="52"/>
      <c r="B124" s="52"/>
      <c r="C124" s="78"/>
      <c r="D124" s="79"/>
      <c r="E124" s="34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34"/>
      <c r="X124" s="34"/>
      <c r="Y124" s="34"/>
      <c r="Z124" s="34"/>
      <c r="AA124" s="65"/>
      <c r="AB124" s="54"/>
      <c r="AC124" s="78"/>
      <c r="AD124" s="50"/>
      <c r="AE124" s="52"/>
    </row>
    <row r="125" spans="1:31" s="31" customFormat="1" x14ac:dyDescent="0.25">
      <c r="A125" s="52"/>
      <c r="B125" s="52"/>
      <c r="C125" s="78"/>
      <c r="D125" s="79"/>
      <c r="E125" s="3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34"/>
      <c r="X125" s="34"/>
      <c r="Y125" s="34"/>
      <c r="Z125" s="34"/>
      <c r="AA125" s="65"/>
      <c r="AB125" s="54"/>
      <c r="AC125" s="78"/>
      <c r="AD125" s="50"/>
      <c r="AE125" s="52"/>
    </row>
    <row r="126" spans="1:31" s="31" customFormat="1" x14ac:dyDescent="0.25">
      <c r="A126" s="50"/>
      <c r="B126" s="52"/>
      <c r="C126" s="78"/>
      <c r="D126" s="79"/>
      <c r="E126" s="34"/>
      <c r="F126" s="70"/>
      <c r="G126" s="71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56"/>
      <c r="W126" s="34"/>
      <c r="X126" s="34"/>
      <c r="Y126" s="34"/>
      <c r="Z126" s="34"/>
      <c r="AA126" s="65"/>
      <c r="AB126" s="54"/>
      <c r="AC126" s="78"/>
      <c r="AD126" s="50"/>
      <c r="AE126" s="52"/>
    </row>
    <row r="127" spans="1:31" s="31" customFormat="1" x14ac:dyDescent="0.25">
      <c r="A127" s="52"/>
      <c r="B127" s="52"/>
      <c r="C127" s="78"/>
      <c r="D127" s="79"/>
      <c r="E127" s="3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34"/>
      <c r="X127" s="34"/>
      <c r="Y127" s="34"/>
      <c r="Z127" s="34"/>
      <c r="AA127" s="65"/>
      <c r="AB127" s="54"/>
      <c r="AC127" s="78"/>
      <c r="AD127" s="50"/>
      <c r="AE127" s="52"/>
    </row>
    <row r="128" spans="1:31" s="31" customFormat="1" x14ac:dyDescent="0.25">
      <c r="A128" s="52"/>
      <c r="B128" s="52"/>
      <c r="C128" s="78"/>
      <c r="D128" s="79"/>
      <c r="E128" s="34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34"/>
      <c r="X128" s="34"/>
      <c r="Y128" s="34"/>
      <c r="Z128" s="34"/>
      <c r="AA128" s="65"/>
      <c r="AB128" s="54"/>
      <c r="AC128" s="78"/>
      <c r="AD128" s="50"/>
      <c r="AE128" s="52"/>
    </row>
    <row r="129" spans="1:31" s="31" customFormat="1" x14ac:dyDescent="0.25">
      <c r="A129" s="52"/>
      <c r="B129" s="52"/>
      <c r="C129" s="78"/>
      <c r="D129" s="79"/>
      <c r="E129" s="3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34"/>
      <c r="X129" s="34"/>
      <c r="Y129" s="34"/>
      <c r="Z129" s="34"/>
      <c r="AA129" s="65"/>
      <c r="AB129" s="54"/>
      <c r="AC129" s="78"/>
      <c r="AD129" s="50"/>
      <c r="AE129" s="52"/>
    </row>
    <row r="130" spans="1:31" s="31" customFormat="1" x14ac:dyDescent="0.25">
      <c r="A130" s="50"/>
      <c r="B130" s="52"/>
      <c r="C130" s="78"/>
      <c r="D130" s="79"/>
      <c r="E130" s="34"/>
      <c r="F130" s="70"/>
      <c r="G130" s="71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56"/>
      <c r="W130" s="34"/>
      <c r="X130" s="34"/>
      <c r="Y130" s="34"/>
      <c r="Z130" s="34"/>
      <c r="AA130" s="65"/>
      <c r="AB130" s="54"/>
      <c r="AC130" s="78"/>
      <c r="AD130" s="50"/>
      <c r="AE130" s="52"/>
    </row>
    <row r="131" spans="1:31" s="31" customFormat="1" x14ac:dyDescent="0.25">
      <c r="A131" s="52"/>
      <c r="B131" s="52"/>
      <c r="C131" s="78"/>
      <c r="D131" s="79"/>
      <c r="E131" s="3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34"/>
      <c r="X131" s="34"/>
      <c r="Y131" s="34"/>
      <c r="Z131" s="34"/>
      <c r="AA131" s="65"/>
      <c r="AB131" s="54"/>
      <c r="AC131" s="78"/>
      <c r="AD131" s="50"/>
      <c r="AE131" s="52"/>
    </row>
    <row r="132" spans="1:31" s="31" customFormat="1" x14ac:dyDescent="0.25">
      <c r="A132" s="52"/>
      <c r="B132" s="52"/>
      <c r="C132" s="78"/>
      <c r="D132" s="79"/>
      <c r="E132" s="3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34"/>
      <c r="X132" s="34"/>
      <c r="Y132" s="34"/>
      <c r="Z132" s="34"/>
      <c r="AA132" s="65"/>
      <c r="AB132" s="54"/>
      <c r="AC132" s="78"/>
      <c r="AD132" s="50"/>
      <c r="AE132" s="52"/>
    </row>
    <row r="133" spans="1:31" s="31" customFormat="1" x14ac:dyDescent="0.25">
      <c r="A133" s="52"/>
      <c r="B133" s="52"/>
      <c r="C133" s="78"/>
      <c r="D133" s="79"/>
      <c r="E133" s="3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34"/>
      <c r="X133" s="34"/>
      <c r="Y133" s="34"/>
      <c r="Z133" s="34"/>
      <c r="AA133" s="65"/>
      <c r="AB133" s="54"/>
      <c r="AC133" s="78"/>
      <c r="AD133" s="50"/>
      <c r="AE133" s="52"/>
    </row>
    <row r="134" spans="1:31" s="31" customFormat="1" x14ac:dyDescent="0.25">
      <c r="A134" s="52"/>
      <c r="B134" s="52"/>
      <c r="C134" s="78"/>
      <c r="D134" s="79"/>
      <c r="E134" s="3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34"/>
      <c r="X134" s="34"/>
      <c r="Y134" s="34"/>
      <c r="Z134" s="34"/>
      <c r="AA134" s="65"/>
      <c r="AB134" s="54"/>
      <c r="AC134" s="78"/>
      <c r="AD134" s="50"/>
      <c r="AE134" s="52"/>
    </row>
    <row r="135" spans="1:31" s="31" customFormat="1" x14ac:dyDescent="0.25">
      <c r="A135" s="52"/>
      <c r="B135" s="52"/>
      <c r="C135" s="78"/>
      <c r="D135" s="79"/>
      <c r="E135" s="3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34"/>
      <c r="X135" s="34"/>
      <c r="Y135" s="34"/>
      <c r="Z135" s="34"/>
      <c r="AA135" s="65"/>
      <c r="AB135" s="54"/>
      <c r="AC135" s="78"/>
      <c r="AD135" s="50"/>
      <c r="AE135" s="52"/>
    </row>
    <row r="136" spans="1:31" s="31" customFormat="1" x14ac:dyDescent="0.25">
      <c r="A136" s="52"/>
      <c r="B136" s="52"/>
      <c r="C136" s="78"/>
      <c r="D136" s="79"/>
      <c r="E136" s="3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34"/>
      <c r="X136" s="34"/>
      <c r="Y136" s="34"/>
      <c r="Z136" s="34"/>
      <c r="AA136" s="65"/>
      <c r="AB136" s="54"/>
      <c r="AC136" s="78"/>
      <c r="AD136" s="50"/>
      <c r="AE136" s="52"/>
    </row>
    <row r="137" spans="1:31" s="31" customFormat="1" x14ac:dyDescent="0.25">
      <c r="A137" s="52"/>
      <c r="B137" s="52"/>
      <c r="C137" s="80"/>
      <c r="D137" s="79"/>
      <c r="E137" s="3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34"/>
      <c r="X137" s="34"/>
      <c r="Y137" s="34"/>
      <c r="Z137" s="34"/>
      <c r="AA137" s="65"/>
      <c r="AB137" s="54"/>
      <c r="AC137" s="80"/>
      <c r="AD137" s="50"/>
      <c r="AE137" s="52"/>
    </row>
    <row r="138" spans="1:31" s="31" customFormat="1" x14ac:dyDescent="0.25">
      <c r="A138" s="52"/>
      <c r="B138" s="52"/>
      <c r="C138" s="78"/>
      <c r="D138" s="79"/>
      <c r="E138" s="3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34"/>
      <c r="X138" s="34"/>
      <c r="Y138" s="34"/>
      <c r="Z138" s="34"/>
      <c r="AA138" s="65"/>
      <c r="AB138" s="54"/>
      <c r="AC138" s="78"/>
      <c r="AD138" s="50"/>
      <c r="AE138" s="52"/>
    </row>
    <row r="139" spans="1:31" s="31" customFormat="1" x14ac:dyDescent="0.25">
      <c r="A139" s="52"/>
      <c r="B139" s="52"/>
      <c r="C139" s="78"/>
      <c r="D139" s="79"/>
      <c r="E139" s="3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34"/>
      <c r="X139" s="34"/>
      <c r="Y139" s="34"/>
      <c r="Z139" s="34"/>
      <c r="AA139" s="65"/>
      <c r="AB139" s="54"/>
      <c r="AC139" s="78"/>
      <c r="AD139" s="50"/>
      <c r="AE139" s="52"/>
    </row>
    <row r="140" spans="1:31" s="31" customFormat="1" x14ac:dyDescent="0.25">
      <c r="A140" s="52"/>
      <c r="B140" s="52"/>
      <c r="C140" s="78"/>
      <c r="D140" s="79"/>
      <c r="E140" s="3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34"/>
      <c r="X140" s="34"/>
      <c r="Y140" s="34"/>
      <c r="Z140" s="34"/>
      <c r="AA140" s="65"/>
      <c r="AB140" s="54"/>
      <c r="AC140" s="78"/>
      <c r="AD140" s="50"/>
      <c r="AE140" s="52"/>
    </row>
    <row r="141" spans="1:31" s="31" customFormat="1" x14ac:dyDescent="0.25">
      <c r="A141" s="52"/>
      <c r="B141" s="52"/>
      <c r="C141" s="78"/>
      <c r="D141" s="79"/>
      <c r="E141" s="34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34"/>
      <c r="X141" s="34"/>
      <c r="Y141" s="34"/>
      <c r="Z141" s="34"/>
      <c r="AA141" s="65"/>
      <c r="AB141" s="54"/>
      <c r="AC141" s="78"/>
      <c r="AD141" s="50"/>
      <c r="AE141" s="52"/>
    </row>
    <row r="142" spans="1:31" s="31" customFormat="1" x14ac:dyDescent="0.25">
      <c r="A142" s="52"/>
      <c r="B142" s="52"/>
      <c r="C142" s="78"/>
      <c r="D142" s="79"/>
      <c r="E142" s="3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34"/>
      <c r="X142" s="34"/>
      <c r="Y142" s="34"/>
      <c r="Z142" s="34"/>
      <c r="AA142" s="65"/>
      <c r="AB142" s="54"/>
      <c r="AC142" s="78"/>
      <c r="AD142" s="50"/>
      <c r="AE142" s="52"/>
    </row>
    <row r="143" spans="1:31" s="31" customFormat="1" x14ac:dyDescent="0.25">
      <c r="A143" s="50"/>
      <c r="B143" s="52"/>
      <c r="C143" s="78"/>
      <c r="D143" s="79"/>
      <c r="E143" s="34"/>
      <c r="F143" s="70"/>
      <c r="G143" s="71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56"/>
      <c r="W143" s="34"/>
      <c r="X143" s="34"/>
      <c r="Y143" s="34"/>
      <c r="Z143" s="34"/>
      <c r="AA143" s="65"/>
      <c r="AB143" s="54"/>
      <c r="AC143" s="78"/>
      <c r="AD143" s="50"/>
      <c r="AE143" s="52"/>
    </row>
    <row r="144" spans="1:31" s="31" customFormat="1" x14ac:dyDescent="0.25">
      <c r="A144" s="52"/>
      <c r="B144" s="52"/>
      <c r="C144" s="78"/>
      <c r="D144" s="79"/>
      <c r="E144" s="3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34"/>
      <c r="X144" s="34"/>
      <c r="Y144" s="34"/>
      <c r="Z144" s="34"/>
      <c r="AA144" s="65"/>
      <c r="AB144" s="54"/>
      <c r="AC144" s="78"/>
      <c r="AD144" s="50"/>
      <c r="AE144" s="52"/>
    </row>
    <row r="145" spans="1:31" s="31" customFormat="1" x14ac:dyDescent="0.25">
      <c r="A145" s="52"/>
      <c r="B145" s="52"/>
      <c r="C145" s="78"/>
      <c r="D145" s="79"/>
      <c r="E145" s="3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34"/>
      <c r="X145" s="34"/>
      <c r="Y145" s="34"/>
      <c r="Z145" s="34"/>
      <c r="AA145" s="65"/>
      <c r="AB145" s="54"/>
      <c r="AC145" s="78"/>
      <c r="AD145" s="50"/>
      <c r="AE145" s="52"/>
    </row>
    <row r="146" spans="1:31" s="31" customFormat="1" x14ac:dyDescent="0.25">
      <c r="A146" s="50"/>
      <c r="B146" s="52"/>
      <c r="C146" s="78"/>
      <c r="D146" s="79"/>
      <c r="E146" s="34"/>
      <c r="F146" s="70"/>
      <c r="G146" s="71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56"/>
      <c r="W146" s="34"/>
      <c r="X146" s="34"/>
      <c r="Y146" s="34"/>
      <c r="Z146" s="34"/>
      <c r="AA146" s="65"/>
      <c r="AB146" s="54"/>
      <c r="AC146" s="78"/>
      <c r="AD146" s="50"/>
      <c r="AE146" s="52"/>
    </row>
    <row r="147" spans="1:31" s="31" customFormat="1" x14ac:dyDescent="0.25">
      <c r="A147" s="52"/>
      <c r="B147" s="52"/>
      <c r="C147" s="78"/>
      <c r="D147" s="79"/>
      <c r="E147" s="3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34"/>
      <c r="X147" s="34"/>
      <c r="Y147" s="34"/>
      <c r="Z147" s="34"/>
      <c r="AA147" s="65"/>
      <c r="AB147" s="54"/>
      <c r="AC147" s="78"/>
      <c r="AD147" s="50"/>
      <c r="AE147" s="52"/>
    </row>
    <row r="148" spans="1:31" s="31" customFormat="1" x14ac:dyDescent="0.25">
      <c r="A148" s="52"/>
      <c r="B148" s="52"/>
      <c r="C148" s="78"/>
      <c r="D148" s="79"/>
      <c r="E148" s="3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34"/>
      <c r="X148" s="34"/>
      <c r="Y148" s="34"/>
      <c r="Z148" s="34"/>
      <c r="AA148" s="65"/>
      <c r="AB148" s="54"/>
      <c r="AC148" s="78"/>
      <c r="AD148" s="50"/>
      <c r="AE148" s="52"/>
    </row>
    <row r="149" spans="1:31" s="31" customFormat="1" x14ac:dyDescent="0.25">
      <c r="A149" s="52"/>
      <c r="B149" s="52"/>
      <c r="C149" s="78"/>
      <c r="D149" s="79"/>
      <c r="E149" s="3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34"/>
      <c r="X149" s="34"/>
      <c r="Y149" s="34"/>
      <c r="Z149" s="34"/>
      <c r="AA149" s="65"/>
      <c r="AB149" s="54"/>
      <c r="AC149" s="78"/>
      <c r="AD149" s="50"/>
      <c r="AE149" s="52"/>
    </row>
    <row r="150" spans="1:31" s="31" customFormat="1" x14ac:dyDescent="0.25">
      <c r="A150" s="52"/>
      <c r="B150" s="52"/>
      <c r="C150" s="78"/>
      <c r="D150" s="79"/>
      <c r="E150" s="3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34"/>
      <c r="X150" s="34"/>
      <c r="Y150" s="34"/>
      <c r="Z150" s="34"/>
      <c r="AA150" s="65"/>
      <c r="AB150" s="54"/>
      <c r="AC150" s="78"/>
      <c r="AD150" s="50"/>
      <c r="AE150" s="52"/>
    </row>
    <row r="151" spans="1:31" s="31" customFormat="1" x14ac:dyDescent="0.25">
      <c r="A151" s="52"/>
      <c r="B151" s="52"/>
      <c r="C151" s="78"/>
      <c r="D151" s="79"/>
      <c r="E151" s="3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34"/>
      <c r="X151" s="34"/>
      <c r="Y151" s="34"/>
      <c r="Z151" s="34"/>
      <c r="AA151" s="65"/>
      <c r="AB151" s="54"/>
      <c r="AC151" s="78"/>
      <c r="AD151" s="50"/>
      <c r="AE151" s="52"/>
    </row>
    <row r="152" spans="1:31" s="31" customFormat="1" x14ac:dyDescent="0.25">
      <c r="A152" s="52"/>
      <c r="B152" s="52"/>
      <c r="C152" s="78"/>
      <c r="D152" s="79"/>
      <c r="E152" s="3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34"/>
      <c r="X152" s="34"/>
      <c r="Y152" s="34"/>
      <c r="Z152" s="34"/>
      <c r="AA152" s="65"/>
      <c r="AB152" s="54"/>
      <c r="AC152" s="78"/>
      <c r="AD152" s="50"/>
      <c r="AE152" s="52"/>
    </row>
    <row r="153" spans="1:31" s="31" customFormat="1" x14ac:dyDescent="0.25">
      <c r="A153" s="52"/>
      <c r="B153" s="52"/>
      <c r="C153" s="80"/>
      <c r="D153" s="79"/>
      <c r="E153" s="3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34"/>
      <c r="X153" s="34"/>
      <c r="Y153" s="34"/>
      <c r="Z153" s="34"/>
      <c r="AA153" s="65"/>
      <c r="AB153" s="54"/>
      <c r="AC153" s="80"/>
      <c r="AD153" s="50"/>
      <c r="AE153" s="52"/>
    </row>
    <row r="154" spans="1:31" s="31" customFormat="1" x14ac:dyDescent="0.25">
      <c r="A154" s="52"/>
      <c r="B154" s="52"/>
      <c r="C154" s="78"/>
      <c r="D154" s="79"/>
      <c r="E154" s="34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34"/>
      <c r="X154" s="34"/>
      <c r="Y154" s="34"/>
      <c r="Z154" s="34"/>
      <c r="AA154" s="65"/>
      <c r="AB154" s="54"/>
      <c r="AC154" s="78"/>
      <c r="AD154" s="50"/>
      <c r="AE154" s="52"/>
    </row>
    <row r="155" spans="1:31" s="31" customFormat="1" x14ac:dyDescent="0.25">
      <c r="A155" s="52"/>
      <c r="B155" s="52"/>
      <c r="C155" s="78"/>
      <c r="D155" s="79"/>
      <c r="E155" s="3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34"/>
      <c r="X155" s="34"/>
      <c r="Y155" s="34"/>
      <c r="Z155" s="34"/>
      <c r="AA155" s="65"/>
      <c r="AB155" s="54"/>
      <c r="AC155" s="78"/>
      <c r="AD155" s="50"/>
      <c r="AE155" s="52"/>
    </row>
    <row r="156" spans="1:31" s="31" customFormat="1" x14ac:dyDescent="0.25">
      <c r="A156" s="52"/>
      <c r="B156" s="52"/>
      <c r="C156" s="78"/>
      <c r="D156" s="79"/>
      <c r="E156" s="3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34"/>
      <c r="X156" s="34"/>
      <c r="Y156" s="34"/>
      <c r="Z156" s="34"/>
      <c r="AA156" s="65"/>
      <c r="AB156" s="54"/>
      <c r="AC156" s="78"/>
      <c r="AD156" s="50"/>
      <c r="AE156" s="52"/>
    </row>
    <row r="157" spans="1:31" s="31" customFormat="1" x14ac:dyDescent="0.25">
      <c r="A157" s="52"/>
      <c r="B157" s="52"/>
      <c r="C157" s="78"/>
      <c r="D157" s="79"/>
      <c r="E157" s="3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34"/>
      <c r="X157" s="65"/>
      <c r="Y157" s="34"/>
      <c r="Z157" s="34"/>
      <c r="AA157" s="65"/>
      <c r="AB157" s="54"/>
      <c r="AC157" s="78"/>
      <c r="AD157" s="50"/>
      <c r="AE157" s="52"/>
    </row>
    <row r="158" spans="1:31" s="31" customFormat="1" x14ac:dyDescent="0.25">
      <c r="A158" s="52"/>
      <c r="B158" s="52"/>
      <c r="C158" s="78"/>
      <c r="D158" s="79"/>
      <c r="E158" s="3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34"/>
      <c r="X158" s="34"/>
      <c r="Y158" s="34"/>
      <c r="Z158" s="34"/>
      <c r="AA158" s="65"/>
      <c r="AB158" s="54"/>
      <c r="AC158" s="78"/>
      <c r="AD158" s="50"/>
      <c r="AE158" s="52"/>
    </row>
    <row r="159" spans="1:31" s="31" customFormat="1" x14ac:dyDescent="0.25">
      <c r="A159" s="52"/>
      <c r="B159" s="52"/>
      <c r="C159" s="78"/>
      <c r="D159" s="79"/>
      <c r="E159" s="3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34"/>
      <c r="X159" s="34"/>
      <c r="Y159" s="34"/>
      <c r="Z159" s="34"/>
      <c r="AA159" s="65"/>
      <c r="AB159" s="54"/>
      <c r="AC159" s="78"/>
      <c r="AD159" s="50"/>
      <c r="AE159" s="52"/>
    </row>
    <row r="160" spans="1:31" s="31" customFormat="1" x14ac:dyDescent="0.25">
      <c r="A160" s="52"/>
      <c r="B160" s="52"/>
      <c r="C160" s="78"/>
      <c r="D160" s="79"/>
      <c r="E160" s="3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34"/>
      <c r="X160" s="34"/>
      <c r="Y160" s="34"/>
      <c r="Z160" s="34"/>
      <c r="AA160" s="65"/>
      <c r="AB160" s="54"/>
      <c r="AC160" s="78"/>
      <c r="AD160" s="50"/>
      <c r="AE160" s="52"/>
    </row>
    <row r="161" spans="1:31" s="31" customFormat="1" x14ac:dyDescent="0.25">
      <c r="A161" s="52"/>
      <c r="B161" s="52"/>
      <c r="C161" s="78"/>
      <c r="D161" s="79"/>
      <c r="E161" s="3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34"/>
      <c r="X161" s="34"/>
      <c r="Y161" s="34"/>
      <c r="Z161" s="34"/>
      <c r="AA161" s="65"/>
      <c r="AB161" s="54"/>
      <c r="AC161" s="78"/>
      <c r="AD161" s="50"/>
      <c r="AE161" s="52"/>
    </row>
    <row r="162" spans="1:31" s="31" customFormat="1" x14ac:dyDescent="0.25">
      <c r="A162" s="52"/>
      <c r="B162" s="52"/>
      <c r="C162" s="78"/>
      <c r="D162" s="79"/>
      <c r="E162" s="3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34"/>
      <c r="X162" s="34"/>
      <c r="Y162" s="34"/>
      <c r="Z162" s="34"/>
      <c r="AA162" s="65"/>
      <c r="AB162" s="54"/>
      <c r="AC162" s="78"/>
      <c r="AD162" s="50"/>
      <c r="AE162" s="52"/>
    </row>
    <row r="163" spans="1:31" s="31" customFormat="1" x14ac:dyDescent="0.25">
      <c r="A163" s="52"/>
      <c r="B163" s="52"/>
      <c r="C163" s="78"/>
      <c r="D163" s="79"/>
      <c r="E163" s="3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34"/>
      <c r="X163" s="34"/>
      <c r="Y163" s="34"/>
      <c r="Z163" s="34"/>
      <c r="AA163" s="65"/>
      <c r="AB163" s="54"/>
      <c r="AC163" s="78"/>
      <c r="AD163" s="50"/>
      <c r="AE163" s="52"/>
    </row>
    <row r="164" spans="1:31" s="31" customFormat="1" x14ac:dyDescent="0.25">
      <c r="A164" s="52"/>
      <c r="B164" s="52"/>
      <c r="C164" s="78"/>
      <c r="D164" s="79"/>
      <c r="E164" s="3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34"/>
      <c r="X164" s="34"/>
      <c r="Y164" s="34"/>
      <c r="Z164" s="34"/>
      <c r="AA164" s="65"/>
      <c r="AB164" s="54"/>
      <c r="AC164" s="78"/>
      <c r="AD164" s="50"/>
      <c r="AE164" s="52"/>
    </row>
    <row r="165" spans="1:31" s="31" customFormat="1" x14ac:dyDescent="0.25">
      <c r="A165" s="52"/>
      <c r="B165" s="52"/>
      <c r="C165" s="78"/>
      <c r="D165" s="79"/>
      <c r="E165" s="3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34"/>
      <c r="X165" s="34"/>
      <c r="Y165" s="34"/>
      <c r="Z165" s="34"/>
      <c r="AA165" s="65"/>
      <c r="AB165" s="54"/>
      <c r="AC165" s="78"/>
      <c r="AD165" s="50"/>
      <c r="AE165" s="52"/>
    </row>
    <row r="166" spans="1:31" s="31" customFormat="1" x14ac:dyDescent="0.25">
      <c r="A166" s="52"/>
      <c r="B166" s="52"/>
      <c r="C166" s="78"/>
      <c r="D166" s="79"/>
      <c r="E166" s="3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34"/>
      <c r="X166" s="34"/>
      <c r="Y166" s="34"/>
      <c r="Z166" s="34"/>
      <c r="AA166" s="65"/>
      <c r="AB166" s="54"/>
      <c r="AC166" s="78"/>
      <c r="AD166" s="50"/>
      <c r="AE166" s="52"/>
    </row>
    <row r="167" spans="1:31" s="31" customFormat="1" x14ac:dyDescent="0.25">
      <c r="A167" s="52"/>
      <c r="B167" s="52"/>
      <c r="C167" s="78"/>
      <c r="D167" s="79"/>
      <c r="E167" s="3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34"/>
      <c r="X167" s="34"/>
      <c r="Y167" s="34"/>
      <c r="Z167" s="34"/>
      <c r="AA167" s="65"/>
      <c r="AB167" s="54"/>
      <c r="AC167" s="78"/>
      <c r="AD167" s="50"/>
      <c r="AE167" s="52"/>
    </row>
    <row r="168" spans="1:31" s="31" customFormat="1" x14ac:dyDescent="0.25">
      <c r="A168" s="52"/>
      <c r="B168" s="52"/>
      <c r="C168" s="78"/>
      <c r="D168" s="79"/>
      <c r="E168" s="3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34"/>
      <c r="X168" s="34"/>
      <c r="Y168" s="34"/>
      <c r="Z168" s="34"/>
      <c r="AA168" s="65"/>
      <c r="AB168" s="54"/>
      <c r="AC168" s="78"/>
      <c r="AD168" s="50"/>
      <c r="AE168" s="52"/>
    </row>
    <row r="169" spans="1:31" s="31" customFormat="1" x14ac:dyDescent="0.25">
      <c r="A169" s="52"/>
      <c r="B169" s="52"/>
      <c r="C169" s="78"/>
      <c r="D169" s="79"/>
      <c r="E169" s="3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34"/>
      <c r="X169" s="34"/>
      <c r="Y169" s="34"/>
      <c r="Z169" s="34"/>
      <c r="AA169" s="65"/>
      <c r="AB169" s="54"/>
      <c r="AC169" s="78"/>
      <c r="AD169" s="50"/>
      <c r="AE169" s="52"/>
    </row>
    <row r="170" spans="1:31" s="31" customFormat="1" x14ac:dyDescent="0.25">
      <c r="A170" s="52"/>
      <c r="B170" s="52"/>
      <c r="C170" s="78"/>
      <c r="D170" s="79"/>
      <c r="E170" s="3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34"/>
      <c r="X170" s="34"/>
      <c r="Y170" s="34"/>
      <c r="Z170" s="34"/>
      <c r="AA170" s="65"/>
      <c r="AB170" s="54"/>
      <c r="AC170" s="78"/>
      <c r="AD170" s="50"/>
      <c r="AE170" s="52"/>
    </row>
    <row r="171" spans="1:31" s="31" customFormat="1" x14ac:dyDescent="0.25">
      <c r="A171" s="52"/>
      <c r="B171" s="52"/>
      <c r="C171" s="78"/>
      <c r="D171" s="79"/>
      <c r="E171" s="3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34"/>
      <c r="X171" s="65"/>
      <c r="Y171" s="34"/>
      <c r="Z171" s="34"/>
      <c r="AA171" s="65"/>
      <c r="AB171" s="54"/>
      <c r="AC171" s="78"/>
      <c r="AD171" s="50"/>
      <c r="AE171" s="52"/>
    </row>
    <row r="172" spans="1:31" s="31" customFormat="1" x14ac:dyDescent="0.25">
      <c r="A172" s="52"/>
      <c r="B172" s="52"/>
      <c r="C172" s="78"/>
      <c r="D172" s="79"/>
      <c r="E172" s="34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34"/>
      <c r="X172" s="34"/>
      <c r="Y172" s="34"/>
      <c r="Z172" s="34"/>
      <c r="AA172" s="65"/>
      <c r="AB172" s="54"/>
      <c r="AC172" s="78"/>
      <c r="AD172" s="50"/>
      <c r="AE172" s="52"/>
    </row>
    <row r="173" spans="1:31" s="31" customFormat="1" x14ac:dyDescent="0.25">
      <c r="A173" s="52"/>
      <c r="B173" s="52"/>
      <c r="C173" s="78"/>
      <c r="D173" s="79"/>
      <c r="E173" s="3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34"/>
      <c r="X173" s="34"/>
      <c r="Y173" s="34"/>
      <c r="Z173" s="34"/>
      <c r="AA173" s="65"/>
      <c r="AB173" s="54"/>
      <c r="AC173" s="78"/>
      <c r="AD173" s="50"/>
      <c r="AE173" s="52"/>
    </row>
    <row r="174" spans="1:31" s="31" customFormat="1" x14ac:dyDescent="0.25">
      <c r="A174" s="52"/>
      <c r="B174" s="52"/>
      <c r="C174" s="80"/>
      <c r="D174" s="79"/>
      <c r="E174" s="3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34"/>
      <c r="X174" s="34"/>
      <c r="Y174" s="34"/>
      <c r="Z174" s="34"/>
      <c r="AA174" s="65"/>
      <c r="AB174" s="54"/>
      <c r="AC174" s="80"/>
      <c r="AD174" s="50"/>
      <c r="AE174" s="52"/>
    </row>
    <row r="175" spans="1:31" s="31" customFormat="1" x14ac:dyDescent="0.25">
      <c r="A175" s="52"/>
      <c r="B175" s="52"/>
      <c r="C175" s="78"/>
      <c r="D175" s="79"/>
      <c r="E175" s="3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34"/>
      <c r="X175" s="34"/>
      <c r="Y175" s="34"/>
      <c r="Z175" s="34"/>
      <c r="AA175" s="65"/>
      <c r="AB175" s="54"/>
      <c r="AC175" s="78"/>
      <c r="AD175" s="50"/>
      <c r="AE175" s="52"/>
    </row>
    <row r="176" spans="1:31" s="31" customFormat="1" x14ac:dyDescent="0.25">
      <c r="A176" s="52"/>
      <c r="B176" s="52"/>
      <c r="C176" s="78"/>
      <c r="D176" s="79"/>
      <c r="E176" s="34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34"/>
      <c r="X176" s="34"/>
      <c r="Y176" s="34"/>
      <c r="Z176" s="34"/>
      <c r="AA176" s="65"/>
      <c r="AB176" s="54"/>
      <c r="AC176" s="78"/>
      <c r="AD176" s="50"/>
      <c r="AE176" s="52"/>
    </row>
    <row r="177" spans="1:31" s="31" customFormat="1" x14ac:dyDescent="0.25">
      <c r="A177" s="52"/>
      <c r="B177" s="52"/>
      <c r="C177" s="78"/>
      <c r="D177" s="79"/>
      <c r="E177" s="3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34"/>
      <c r="X177" s="34"/>
      <c r="Y177" s="34"/>
      <c r="Z177" s="34"/>
      <c r="AA177" s="65"/>
      <c r="AB177" s="54"/>
      <c r="AC177" s="78"/>
      <c r="AD177" s="50"/>
      <c r="AE177" s="52"/>
    </row>
    <row r="178" spans="1:31" x14ac:dyDescent="0.25">
      <c r="C178" s="54"/>
      <c r="D178" s="55"/>
      <c r="E178" s="3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34"/>
      <c r="X178" s="34"/>
      <c r="Y178" s="34"/>
      <c r="Z178" s="21"/>
      <c r="AA178" s="23"/>
      <c r="AB178" s="12"/>
      <c r="AC178" s="54"/>
    </row>
    <row r="179" spans="1:31" s="31" customFormat="1" x14ac:dyDescent="0.25">
      <c r="A179" s="50"/>
      <c r="B179" s="52"/>
      <c r="C179" s="54"/>
      <c r="D179" s="55"/>
      <c r="E179" s="34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34"/>
      <c r="X179" s="34"/>
      <c r="Y179" s="34"/>
      <c r="Z179" s="34"/>
      <c r="AA179" s="65"/>
      <c r="AB179" s="54"/>
      <c r="AC179" s="54"/>
      <c r="AD179" s="50"/>
      <c r="AE179" s="52"/>
    </row>
    <row r="180" spans="1:31" s="31" customFormat="1" ht="12.75" customHeight="1" x14ac:dyDescent="0.25">
      <c r="A180" s="50"/>
      <c r="B180" s="52"/>
      <c r="C180" s="68"/>
      <c r="D180" s="69"/>
      <c r="E180" s="50"/>
      <c r="F180" s="70"/>
      <c r="G180" s="71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66"/>
      <c r="W180" s="50"/>
      <c r="X180" s="34"/>
      <c r="Y180" s="50"/>
      <c r="Z180" s="50"/>
      <c r="AA180" s="73"/>
      <c r="AB180" s="34"/>
      <c r="AC180" s="68"/>
      <c r="AD180" s="50"/>
      <c r="AE180" s="52"/>
    </row>
    <row r="181" spans="1:31" s="31" customFormat="1" x14ac:dyDescent="0.25">
      <c r="A181" s="52"/>
      <c r="B181" s="52"/>
      <c r="C181" s="54"/>
      <c r="D181" s="55"/>
      <c r="E181" s="3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34"/>
      <c r="X181" s="34"/>
      <c r="Y181" s="34"/>
      <c r="Z181" s="34"/>
      <c r="AA181" s="65"/>
      <c r="AB181" s="54"/>
      <c r="AC181" s="54"/>
      <c r="AD181" s="50"/>
      <c r="AE181" s="52"/>
    </row>
    <row r="182" spans="1:31" s="31" customFormat="1" ht="12.75" customHeight="1" x14ac:dyDescent="0.25">
      <c r="A182" s="50"/>
      <c r="B182" s="52"/>
      <c r="C182" s="68"/>
      <c r="D182" s="69"/>
      <c r="E182" s="50"/>
      <c r="F182" s="70"/>
      <c r="G182" s="71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66"/>
      <c r="W182" s="50"/>
      <c r="X182" s="34"/>
      <c r="Y182" s="50"/>
      <c r="Z182" s="50"/>
      <c r="AA182" s="73"/>
      <c r="AB182" s="54"/>
      <c r="AC182" s="68"/>
      <c r="AD182" s="50"/>
      <c r="AE182" s="52"/>
    </row>
    <row r="183" spans="1:31" s="31" customFormat="1" x14ac:dyDescent="0.25">
      <c r="A183" s="52"/>
      <c r="B183" s="52"/>
      <c r="C183" s="54"/>
      <c r="D183" s="55"/>
      <c r="E183" s="3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34"/>
      <c r="X183" s="34"/>
      <c r="Y183" s="34"/>
      <c r="Z183" s="34"/>
      <c r="AA183" s="65"/>
      <c r="AB183" s="54"/>
      <c r="AC183" s="54"/>
      <c r="AD183" s="50"/>
      <c r="AE183" s="52"/>
    </row>
    <row r="184" spans="1:31" s="31" customFormat="1" x14ac:dyDescent="0.25">
      <c r="A184" s="50"/>
      <c r="B184" s="52"/>
      <c r="C184" s="68"/>
      <c r="D184" s="69"/>
      <c r="E184" s="50"/>
      <c r="F184" s="70"/>
      <c r="G184" s="71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66"/>
      <c r="W184" s="50"/>
      <c r="X184" s="34"/>
      <c r="Y184" s="50"/>
      <c r="Z184" s="50"/>
      <c r="AA184" s="73"/>
      <c r="AB184" s="54"/>
      <c r="AC184" s="68"/>
      <c r="AD184" s="50"/>
      <c r="AE184" s="52"/>
    </row>
    <row r="185" spans="1:31" s="31" customFormat="1" x14ac:dyDescent="0.25">
      <c r="A185" s="52"/>
      <c r="B185" s="52"/>
      <c r="C185" s="54"/>
      <c r="D185" s="55"/>
      <c r="E185" s="3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34"/>
      <c r="X185" s="34"/>
      <c r="Y185" s="34"/>
      <c r="Z185" s="34"/>
      <c r="AA185" s="65"/>
      <c r="AB185" s="54"/>
      <c r="AC185" s="54"/>
      <c r="AD185" s="50"/>
      <c r="AE185" s="52"/>
    </row>
    <row r="186" spans="1:31" s="31" customFormat="1" x14ac:dyDescent="0.25">
      <c r="A186" s="50"/>
      <c r="B186" s="52"/>
      <c r="C186" s="68"/>
      <c r="D186" s="69"/>
      <c r="E186" s="50"/>
      <c r="F186" s="70"/>
      <c r="G186" s="71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66"/>
      <c r="W186" s="50"/>
      <c r="X186" s="34"/>
      <c r="Y186" s="50"/>
      <c r="Z186" s="50"/>
      <c r="AA186" s="73"/>
      <c r="AB186" s="54"/>
      <c r="AC186" s="68"/>
      <c r="AD186" s="50"/>
      <c r="AE186" s="52"/>
    </row>
    <row r="187" spans="1:31" s="31" customFormat="1" x14ac:dyDescent="0.25">
      <c r="A187" s="52"/>
      <c r="B187" s="52"/>
      <c r="C187" s="54"/>
      <c r="D187" s="55"/>
      <c r="E187" s="3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34"/>
      <c r="X187" s="34"/>
      <c r="Y187" s="34"/>
      <c r="Z187" s="34"/>
      <c r="AA187" s="65"/>
      <c r="AB187" s="54"/>
      <c r="AC187" s="54"/>
      <c r="AD187" s="50"/>
      <c r="AE187" s="52"/>
    </row>
    <row r="188" spans="1:31" s="31" customFormat="1" x14ac:dyDescent="0.25">
      <c r="A188" s="52"/>
      <c r="B188" s="52"/>
      <c r="C188" s="68"/>
      <c r="D188" s="69"/>
      <c r="E188" s="50"/>
      <c r="F188" s="70"/>
      <c r="G188" s="71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66"/>
      <c r="W188" s="50"/>
      <c r="X188" s="34"/>
      <c r="Y188" s="50"/>
      <c r="Z188" s="50"/>
      <c r="AA188" s="73"/>
      <c r="AB188" s="54"/>
      <c r="AC188" s="68"/>
      <c r="AD188" s="50"/>
      <c r="AE188" s="52"/>
    </row>
    <row r="189" spans="1:31" s="31" customFormat="1" x14ac:dyDescent="0.25">
      <c r="A189" s="52"/>
      <c r="B189" s="52"/>
      <c r="C189" s="54"/>
      <c r="D189" s="55"/>
      <c r="E189" s="34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34"/>
      <c r="X189" s="34"/>
      <c r="Y189" s="34"/>
      <c r="Z189" s="34"/>
      <c r="AA189" s="65"/>
      <c r="AB189" s="54"/>
      <c r="AC189" s="54"/>
      <c r="AD189" s="50"/>
      <c r="AE189" s="52"/>
    </row>
    <row r="190" spans="1:31" s="31" customFormat="1" x14ac:dyDescent="0.25">
      <c r="A190" s="52"/>
      <c r="B190" s="52"/>
      <c r="C190" s="68"/>
      <c r="D190" s="69"/>
      <c r="E190" s="50"/>
      <c r="F190" s="70"/>
      <c r="G190" s="71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66"/>
      <c r="W190" s="50"/>
      <c r="X190" s="34"/>
      <c r="Y190" s="50"/>
      <c r="Z190" s="50"/>
      <c r="AA190" s="73"/>
      <c r="AB190" s="54"/>
      <c r="AC190" s="68"/>
      <c r="AD190" s="50"/>
      <c r="AE190" s="52"/>
    </row>
    <row r="191" spans="1:31" s="31" customFormat="1" x14ac:dyDescent="0.25">
      <c r="B191" s="52"/>
      <c r="C191" s="54"/>
      <c r="D191" s="55"/>
      <c r="E191" s="3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34"/>
      <c r="X191" s="34"/>
      <c r="Y191" s="34"/>
      <c r="Z191" s="34"/>
      <c r="AA191" s="65"/>
      <c r="AB191" s="54"/>
      <c r="AC191" s="54"/>
      <c r="AD191" s="50"/>
      <c r="AE191" s="52"/>
    </row>
    <row r="192" spans="1:31" s="31" customFormat="1" x14ac:dyDescent="0.25">
      <c r="A192" s="52"/>
      <c r="B192" s="52"/>
      <c r="C192" s="68"/>
      <c r="D192" s="69"/>
      <c r="E192" s="50"/>
      <c r="F192" s="70"/>
      <c r="G192" s="71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66"/>
      <c r="W192" s="50"/>
      <c r="X192" s="34"/>
      <c r="Y192" s="50"/>
      <c r="Z192" s="50"/>
      <c r="AA192" s="73"/>
      <c r="AB192" s="54"/>
      <c r="AC192" s="68"/>
      <c r="AD192" s="50"/>
      <c r="AE192" s="52"/>
    </row>
    <row r="193" spans="1:31" s="31" customFormat="1" x14ac:dyDescent="0.25">
      <c r="A193" s="52"/>
      <c r="B193" s="52"/>
      <c r="C193" s="54"/>
      <c r="D193" s="55"/>
      <c r="E193" s="3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34"/>
      <c r="X193" s="34"/>
      <c r="Y193" s="34"/>
      <c r="Z193" s="34"/>
      <c r="AA193" s="65"/>
      <c r="AB193" s="54"/>
      <c r="AC193" s="54"/>
      <c r="AD193" s="50"/>
      <c r="AE193" s="52"/>
    </row>
    <row r="194" spans="1:31" s="31" customFormat="1" x14ac:dyDescent="0.25">
      <c r="A194" s="52"/>
      <c r="B194" s="52"/>
      <c r="C194" s="68"/>
      <c r="D194" s="69"/>
      <c r="E194" s="50"/>
      <c r="F194" s="70"/>
      <c r="G194" s="71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66"/>
      <c r="W194" s="50"/>
      <c r="X194" s="34"/>
      <c r="Y194" s="50"/>
      <c r="Z194" s="50"/>
      <c r="AA194" s="73"/>
      <c r="AB194" s="54"/>
      <c r="AC194" s="68"/>
      <c r="AD194" s="50"/>
      <c r="AE194" s="52"/>
    </row>
    <row r="195" spans="1:31" s="31" customFormat="1" x14ac:dyDescent="0.25">
      <c r="A195" s="50"/>
      <c r="B195" s="52"/>
      <c r="C195" s="54"/>
      <c r="D195" s="55"/>
      <c r="E195" s="3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34"/>
      <c r="X195" s="34"/>
      <c r="Y195" s="34"/>
      <c r="Z195" s="34"/>
      <c r="AA195" s="65"/>
      <c r="AB195" s="54"/>
      <c r="AC195" s="54"/>
      <c r="AD195" s="50"/>
      <c r="AE195" s="52"/>
    </row>
    <row r="196" spans="1:31" s="31" customFormat="1" x14ac:dyDescent="0.25">
      <c r="A196" s="52"/>
      <c r="B196" s="52"/>
      <c r="C196" s="68"/>
      <c r="D196" s="69"/>
      <c r="E196" s="50"/>
      <c r="F196" s="70"/>
      <c r="G196" s="71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66"/>
      <c r="W196" s="50"/>
      <c r="X196" s="34"/>
      <c r="Y196" s="50"/>
      <c r="Z196" s="50"/>
      <c r="AA196" s="73"/>
      <c r="AB196" s="54"/>
      <c r="AC196" s="68"/>
      <c r="AD196" s="50"/>
      <c r="AE196" s="52"/>
    </row>
    <row r="197" spans="1:31" s="31" customFormat="1" x14ac:dyDescent="0.25">
      <c r="A197" s="52"/>
      <c r="B197" s="52"/>
      <c r="C197" s="54"/>
      <c r="D197" s="55"/>
      <c r="E197" s="3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34"/>
      <c r="X197" s="34"/>
      <c r="Y197" s="34"/>
      <c r="Z197" s="34"/>
      <c r="AA197" s="65"/>
      <c r="AB197" s="54"/>
      <c r="AC197" s="54"/>
      <c r="AD197" s="50"/>
      <c r="AE197" s="52"/>
    </row>
    <row r="198" spans="1:31" s="31" customFormat="1" x14ac:dyDescent="0.25">
      <c r="A198" s="52"/>
      <c r="B198" s="52"/>
      <c r="C198" s="68"/>
      <c r="D198" s="69"/>
      <c r="E198" s="50"/>
      <c r="F198" s="70"/>
      <c r="G198" s="71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66"/>
      <c r="W198" s="50"/>
      <c r="X198" s="34"/>
      <c r="Y198" s="50"/>
      <c r="Z198" s="50"/>
      <c r="AA198" s="73"/>
      <c r="AB198" s="54"/>
      <c r="AC198" s="68"/>
      <c r="AD198" s="50"/>
      <c r="AE198" s="52"/>
    </row>
    <row r="199" spans="1:31" s="31" customFormat="1" x14ac:dyDescent="0.25">
      <c r="A199" s="52"/>
      <c r="B199" s="52"/>
      <c r="C199" s="54"/>
      <c r="D199" s="55"/>
      <c r="E199" s="3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34"/>
      <c r="X199" s="34"/>
      <c r="Y199" s="34"/>
      <c r="Z199" s="34"/>
      <c r="AA199" s="65"/>
      <c r="AB199" s="54"/>
      <c r="AC199" s="54"/>
      <c r="AD199" s="50"/>
      <c r="AE199" s="52"/>
    </row>
    <row r="200" spans="1:31" s="31" customFormat="1" x14ac:dyDescent="0.25">
      <c r="A200" s="52"/>
      <c r="B200" s="52"/>
      <c r="C200" s="68"/>
      <c r="D200" s="69"/>
      <c r="E200" s="50"/>
      <c r="F200" s="70"/>
      <c r="G200" s="71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66"/>
      <c r="W200" s="50"/>
      <c r="X200" s="34"/>
      <c r="Y200" s="50"/>
      <c r="Z200" s="50"/>
      <c r="AA200" s="73"/>
      <c r="AB200" s="54"/>
      <c r="AC200" s="68"/>
      <c r="AD200" s="50"/>
      <c r="AE200" s="52"/>
    </row>
    <row r="201" spans="1:31" s="31" customFormat="1" x14ac:dyDescent="0.25">
      <c r="A201" s="52"/>
      <c r="B201" s="52"/>
      <c r="C201" s="54"/>
      <c r="D201" s="55"/>
      <c r="E201" s="3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34"/>
      <c r="X201" s="34"/>
      <c r="Y201" s="34"/>
      <c r="Z201" s="34"/>
      <c r="AA201" s="65"/>
      <c r="AB201" s="54"/>
      <c r="AC201" s="54"/>
      <c r="AD201" s="50"/>
      <c r="AE201" s="52"/>
    </row>
    <row r="202" spans="1:31" s="31" customFormat="1" x14ac:dyDescent="0.25">
      <c r="A202" s="52"/>
      <c r="B202" s="52"/>
      <c r="C202" s="68"/>
      <c r="D202" s="69"/>
      <c r="E202" s="50"/>
      <c r="F202" s="70"/>
      <c r="G202" s="71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66"/>
      <c r="W202" s="50"/>
      <c r="X202" s="34"/>
      <c r="Y202" s="50"/>
      <c r="Z202" s="50"/>
      <c r="AA202" s="73"/>
      <c r="AB202" s="54"/>
      <c r="AC202" s="68"/>
      <c r="AD202" s="50"/>
      <c r="AE202" s="52"/>
    </row>
    <row r="203" spans="1:31" s="31" customFormat="1" x14ac:dyDescent="0.25">
      <c r="A203" s="52"/>
      <c r="B203" s="52"/>
      <c r="C203" s="54"/>
      <c r="D203" s="55"/>
      <c r="E203" s="3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34"/>
      <c r="X203" s="34"/>
      <c r="Y203" s="34"/>
      <c r="Z203" s="34"/>
      <c r="AA203" s="65"/>
      <c r="AB203" s="54"/>
      <c r="AC203" s="54"/>
      <c r="AD203" s="50"/>
      <c r="AE203" s="52"/>
    </row>
    <row r="204" spans="1:31" s="31" customFormat="1" x14ac:dyDescent="0.25">
      <c r="A204" s="52"/>
      <c r="B204" s="52"/>
      <c r="C204" s="68"/>
      <c r="D204" s="69"/>
      <c r="E204" s="50"/>
      <c r="F204" s="70"/>
      <c r="G204" s="71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66"/>
      <c r="W204" s="50"/>
      <c r="X204" s="34"/>
      <c r="Y204" s="50"/>
      <c r="Z204" s="50"/>
      <c r="AA204" s="73"/>
      <c r="AB204" s="54"/>
      <c r="AC204" s="68"/>
      <c r="AD204" s="50"/>
      <c r="AE204" s="52"/>
    </row>
    <row r="205" spans="1:31" s="31" customFormat="1" x14ac:dyDescent="0.25">
      <c r="A205" s="52"/>
      <c r="B205" s="52"/>
      <c r="C205" s="54"/>
      <c r="D205" s="55"/>
      <c r="E205" s="3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34"/>
      <c r="X205" s="34"/>
      <c r="Y205" s="34"/>
      <c r="Z205" s="34"/>
      <c r="AA205" s="65"/>
      <c r="AB205" s="54"/>
      <c r="AC205" s="54"/>
      <c r="AD205" s="50"/>
      <c r="AE205" s="52"/>
    </row>
    <row r="206" spans="1:31" s="31" customFormat="1" x14ac:dyDescent="0.25">
      <c r="A206" s="52"/>
      <c r="B206" s="52"/>
      <c r="C206" s="68"/>
      <c r="D206" s="69"/>
      <c r="E206" s="50"/>
      <c r="F206" s="70"/>
      <c r="G206" s="71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66"/>
      <c r="W206" s="50"/>
      <c r="X206" s="34"/>
      <c r="Y206" s="50"/>
      <c r="Z206" s="50"/>
      <c r="AA206" s="73"/>
      <c r="AB206" s="54"/>
      <c r="AC206" s="68"/>
      <c r="AD206" s="50"/>
      <c r="AE206" s="52"/>
    </row>
    <row r="207" spans="1:31" s="31" customFormat="1" x14ac:dyDescent="0.25">
      <c r="A207" s="52"/>
      <c r="B207" s="52"/>
      <c r="C207" s="54"/>
      <c r="D207" s="55"/>
      <c r="E207" s="3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34"/>
      <c r="X207" s="34"/>
      <c r="Y207" s="34"/>
      <c r="Z207" s="34"/>
      <c r="AA207" s="65"/>
      <c r="AB207" s="54"/>
      <c r="AC207" s="54"/>
      <c r="AD207" s="50"/>
      <c r="AE207" s="52"/>
    </row>
    <row r="208" spans="1:31" s="31" customFormat="1" x14ac:dyDescent="0.25">
      <c r="A208" s="52"/>
      <c r="B208" s="52"/>
      <c r="C208" s="68"/>
      <c r="D208" s="69"/>
      <c r="E208" s="50"/>
      <c r="F208" s="70"/>
      <c r="G208" s="71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66"/>
      <c r="W208" s="50"/>
      <c r="X208" s="34"/>
      <c r="Y208" s="50"/>
      <c r="Z208" s="50"/>
      <c r="AA208" s="73"/>
      <c r="AB208" s="54"/>
      <c r="AC208" s="68"/>
      <c r="AD208" s="50"/>
      <c r="AE208" s="52"/>
    </row>
    <row r="209" spans="1:31" s="31" customFormat="1" x14ac:dyDescent="0.25">
      <c r="A209" s="52"/>
      <c r="B209" s="52"/>
      <c r="C209" s="54"/>
      <c r="D209" s="55"/>
      <c r="E209" s="34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34"/>
      <c r="X209" s="34"/>
      <c r="Y209" s="34"/>
      <c r="Z209" s="34"/>
      <c r="AA209" s="65"/>
      <c r="AB209" s="54"/>
      <c r="AC209" s="54"/>
      <c r="AD209" s="50"/>
      <c r="AE209" s="52"/>
    </row>
    <row r="210" spans="1:31" s="31" customFormat="1" x14ac:dyDescent="0.25">
      <c r="A210" s="52"/>
      <c r="B210" s="52"/>
      <c r="C210" s="68"/>
      <c r="D210" s="69"/>
      <c r="E210" s="50"/>
      <c r="F210" s="70"/>
      <c r="G210" s="71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66"/>
      <c r="W210" s="50"/>
      <c r="X210" s="34"/>
      <c r="Y210" s="50"/>
      <c r="Z210" s="50"/>
      <c r="AA210" s="73"/>
      <c r="AB210" s="54"/>
      <c r="AC210" s="68"/>
      <c r="AD210" s="50"/>
      <c r="AE210" s="52"/>
    </row>
    <row r="211" spans="1:31" s="31" customFormat="1" x14ac:dyDescent="0.25">
      <c r="A211" s="52"/>
      <c r="B211" s="52"/>
      <c r="C211" s="54"/>
      <c r="D211" s="55"/>
      <c r="E211" s="34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34"/>
      <c r="X211" s="34"/>
      <c r="Y211" s="34"/>
      <c r="Z211" s="34"/>
      <c r="AA211" s="65"/>
      <c r="AB211" s="54"/>
      <c r="AC211" s="54"/>
      <c r="AD211" s="50"/>
      <c r="AE211" s="52"/>
    </row>
    <row r="212" spans="1:31" s="31" customFormat="1" x14ac:dyDescent="0.25">
      <c r="A212" s="52"/>
      <c r="B212" s="52"/>
      <c r="C212" s="68"/>
      <c r="D212" s="69"/>
      <c r="E212" s="50"/>
      <c r="F212" s="70"/>
      <c r="G212" s="71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66"/>
      <c r="W212" s="50"/>
      <c r="X212" s="34"/>
      <c r="Y212" s="50"/>
      <c r="Z212" s="50"/>
      <c r="AA212" s="73"/>
      <c r="AB212" s="54"/>
      <c r="AC212" s="68"/>
      <c r="AD212" s="50"/>
      <c r="AE212" s="52"/>
    </row>
    <row r="213" spans="1:31" s="31" customFormat="1" x14ac:dyDescent="0.25">
      <c r="A213" s="50"/>
      <c r="B213" s="52"/>
      <c r="C213" s="54"/>
      <c r="D213" s="55"/>
      <c r="E213" s="34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34"/>
      <c r="X213" s="34"/>
      <c r="Y213" s="34"/>
      <c r="Z213" s="34"/>
      <c r="AA213" s="65"/>
      <c r="AB213" s="54"/>
      <c r="AC213" s="54"/>
      <c r="AD213" s="50"/>
      <c r="AE213" s="52"/>
    </row>
    <row r="214" spans="1:31" s="31" customFormat="1" x14ac:dyDescent="0.25">
      <c r="A214" s="52"/>
      <c r="B214" s="52"/>
      <c r="C214" s="68"/>
      <c r="D214" s="69"/>
      <c r="E214" s="50"/>
      <c r="F214" s="70"/>
      <c r="G214" s="71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66"/>
      <c r="W214" s="50"/>
      <c r="X214" s="34"/>
      <c r="Y214" s="50"/>
      <c r="Z214" s="50"/>
      <c r="AA214" s="73"/>
      <c r="AB214" s="54"/>
      <c r="AC214" s="68"/>
      <c r="AD214" s="50"/>
      <c r="AE214" s="52"/>
    </row>
    <row r="215" spans="1:31" s="31" customFormat="1" x14ac:dyDescent="0.25">
      <c r="A215" s="50"/>
      <c r="B215" s="52"/>
      <c r="C215" s="54"/>
      <c r="D215" s="55"/>
      <c r="E215" s="34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34"/>
      <c r="X215" s="34"/>
      <c r="Y215" s="34"/>
      <c r="Z215" s="34"/>
      <c r="AA215" s="65"/>
      <c r="AB215" s="54"/>
      <c r="AC215" s="54"/>
      <c r="AD215" s="50"/>
      <c r="AE215" s="52"/>
    </row>
    <row r="216" spans="1:31" s="31" customFormat="1" x14ac:dyDescent="0.25">
      <c r="A216" s="52"/>
      <c r="B216" s="52"/>
      <c r="C216" s="68"/>
      <c r="D216" s="69"/>
      <c r="E216" s="50"/>
      <c r="F216" s="70"/>
      <c r="G216" s="71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66"/>
      <c r="W216" s="50"/>
      <c r="X216" s="34"/>
      <c r="Y216" s="50"/>
      <c r="Z216" s="50"/>
      <c r="AA216" s="73"/>
      <c r="AB216" s="54"/>
      <c r="AC216" s="68"/>
      <c r="AD216" s="50"/>
      <c r="AE216" s="52"/>
    </row>
    <row r="217" spans="1:31" s="31" customFormat="1" x14ac:dyDescent="0.25">
      <c r="A217" s="52"/>
      <c r="B217" s="52"/>
      <c r="C217" s="54"/>
      <c r="D217" s="55"/>
      <c r="E217" s="34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34"/>
      <c r="X217" s="34"/>
      <c r="Y217" s="34"/>
      <c r="Z217" s="34"/>
      <c r="AA217" s="65"/>
      <c r="AB217" s="54"/>
      <c r="AC217" s="54"/>
      <c r="AD217" s="50"/>
      <c r="AE217" s="52"/>
    </row>
    <row r="218" spans="1:31" s="31" customFormat="1" x14ac:dyDescent="0.25">
      <c r="A218" s="52"/>
      <c r="B218" s="52"/>
      <c r="C218" s="68"/>
      <c r="D218" s="69"/>
      <c r="E218" s="50"/>
      <c r="F218" s="70"/>
      <c r="G218" s="71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66"/>
      <c r="W218" s="50"/>
      <c r="X218" s="34"/>
      <c r="Y218" s="50"/>
      <c r="Z218" s="50"/>
      <c r="AA218" s="73"/>
      <c r="AB218" s="54"/>
      <c r="AC218" s="68"/>
      <c r="AD218" s="50"/>
      <c r="AE218" s="52"/>
    </row>
    <row r="219" spans="1:31" s="31" customFormat="1" x14ac:dyDescent="0.25">
      <c r="A219" s="50"/>
      <c r="B219" s="52"/>
      <c r="C219" s="54"/>
      <c r="D219" s="55"/>
      <c r="E219" s="34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34"/>
      <c r="X219" s="34"/>
      <c r="Y219" s="34"/>
      <c r="Z219" s="34"/>
      <c r="AA219" s="65"/>
      <c r="AB219" s="54"/>
      <c r="AC219" s="54"/>
      <c r="AD219" s="50"/>
      <c r="AE219" s="52"/>
    </row>
    <row r="220" spans="1:31" s="31" customFormat="1" x14ac:dyDescent="0.25">
      <c r="A220" s="52"/>
      <c r="B220" s="52"/>
      <c r="C220" s="68"/>
      <c r="D220" s="69"/>
      <c r="E220" s="50"/>
      <c r="F220" s="70"/>
      <c r="G220" s="71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66"/>
      <c r="W220" s="50"/>
      <c r="X220" s="34"/>
      <c r="Y220" s="50"/>
      <c r="Z220" s="50"/>
      <c r="AA220" s="73"/>
      <c r="AB220" s="54"/>
      <c r="AC220" s="68"/>
      <c r="AD220" s="50"/>
      <c r="AE220" s="52"/>
    </row>
    <row r="221" spans="1:31" s="31" customFormat="1" x14ac:dyDescent="0.25">
      <c r="A221" s="52"/>
      <c r="B221" s="52"/>
      <c r="C221" s="54"/>
      <c r="D221" s="55"/>
      <c r="E221" s="34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34"/>
      <c r="X221" s="34"/>
      <c r="Y221" s="34"/>
      <c r="Z221" s="34"/>
      <c r="AA221" s="65"/>
      <c r="AB221" s="54"/>
      <c r="AC221" s="54"/>
      <c r="AD221" s="50"/>
      <c r="AE221" s="52"/>
    </row>
    <row r="222" spans="1:31" s="31" customFormat="1" x14ac:dyDescent="0.25">
      <c r="A222" s="52"/>
      <c r="B222" s="52"/>
      <c r="C222" s="68"/>
      <c r="D222" s="69"/>
      <c r="E222" s="50"/>
      <c r="F222" s="70"/>
      <c r="G222" s="71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66"/>
      <c r="W222" s="50"/>
      <c r="X222" s="34"/>
      <c r="Y222" s="50"/>
      <c r="Z222" s="50"/>
      <c r="AA222" s="73"/>
      <c r="AB222" s="54"/>
      <c r="AC222" s="68"/>
      <c r="AD222" s="50"/>
      <c r="AE222" s="52"/>
    </row>
    <row r="223" spans="1:31" s="31" customFormat="1" x14ac:dyDescent="0.25">
      <c r="A223" s="52"/>
      <c r="B223" s="52"/>
      <c r="C223" s="68"/>
      <c r="D223" s="69"/>
      <c r="E223" s="50"/>
      <c r="F223" s="70"/>
      <c r="G223" s="71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66"/>
      <c r="W223" s="50"/>
      <c r="X223" s="34"/>
      <c r="Y223" s="34"/>
      <c r="Z223" s="34"/>
      <c r="AA223" s="65"/>
      <c r="AB223" s="54"/>
      <c r="AC223" s="68"/>
      <c r="AD223" s="50"/>
      <c r="AE223" s="52"/>
    </row>
    <row r="224" spans="1:31" s="31" customFormat="1" x14ac:dyDescent="0.25">
      <c r="A224" s="52"/>
      <c r="B224" s="52"/>
      <c r="C224" s="54"/>
      <c r="D224" s="55"/>
      <c r="E224" s="34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34"/>
      <c r="X224" s="34"/>
      <c r="Y224" s="34"/>
      <c r="Z224" s="34"/>
      <c r="AA224" s="65"/>
      <c r="AB224" s="54"/>
      <c r="AC224" s="54"/>
      <c r="AD224" s="50"/>
      <c r="AE224" s="52"/>
    </row>
    <row r="225" spans="1:31" s="31" customFormat="1" x14ac:dyDescent="0.25">
      <c r="A225" s="52"/>
      <c r="B225" s="52"/>
      <c r="C225" s="68"/>
      <c r="D225" s="69"/>
      <c r="E225" s="50"/>
      <c r="F225" s="70"/>
      <c r="G225" s="71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66"/>
      <c r="W225" s="50"/>
      <c r="X225" s="34"/>
      <c r="Y225" s="34"/>
      <c r="Z225" s="34"/>
      <c r="AA225" s="65"/>
      <c r="AB225" s="54"/>
      <c r="AC225" s="68"/>
      <c r="AD225" s="50"/>
      <c r="AE225" s="52"/>
    </row>
    <row r="226" spans="1:31" s="31" customFormat="1" x14ac:dyDescent="0.25">
      <c r="A226" s="52"/>
      <c r="B226" s="52"/>
      <c r="C226" s="54"/>
      <c r="D226" s="55"/>
      <c r="E226" s="34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34"/>
      <c r="X226" s="34"/>
      <c r="Y226" s="34"/>
      <c r="Z226" s="34"/>
      <c r="AA226" s="65"/>
      <c r="AB226" s="54"/>
      <c r="AC226" s="54"/>
      <c r="AD226" s="50"/>
      <c r="AE226" s="52"/>
    </row>
    <row r="227" spans="1:31" s="31" customFormat="1" x14ac:dyDescent="0.25">
      <c r="A227" s="52"/>
      <c r="B227" s="52"/>
      <c r="C227" s="68"/>
      <c r="D227" s="69"/>
      <c r="E227" s="50"/>
      <c r="F227" s="70"/>
      <c r="G227" s="71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66"/>
      <c r="W227" s="50"/>
      <c r="X227" s="34"/>
      <c r="Y227" s="34"/>
      <c r="Z227" s="34"/>
      <c r="AA227" s="65"/>
      <c r="AB227" s="54"/>
      <c r="AC227" s="68"/>
      <c r="AD227" s="50"/>
      <c r="AE227" s="52"/>
    </row>
    <row r="228" spans="1:31" s="31" customFormat="1" x14ac:dyDescent="0.25">
      <c r="A228" s="52"/>
      <c r="B228" s="52"/>
      <c r="C228" s="68"/>
      <c r="D228" s="69"/>
      <c r="E228" s="50"/>
      <c r="F228" s="70"/>
      <c r="G228" s="71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66"/>
      <c r="W228" s="50"/>
      <c r="X228" s="34"/>
      <c r="Y228" s="34"/>
      <c r="Z228" s="34"/>
      <c r="AA228" s="65"/>
      <c r="AB228" s="54"/>
      <c r="AC228" s="68"/>
      <c r="AD228" s="50"/>
      <c r="AE228" s="52"/>
    </row>
    <row r="229" spans="1:31" s="31" customFormat="1" x14ac:dyDescent="0.25">
      <c r="A229" s="52"/>
      <c r="B229" s="52"/>
      <c r="C229" s="54"/>
      <c r="D229" s="55"/>
      <c r="E229" s="34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34"/>
      <c r="X229" s="34"/>
      <c r="Y229" s="34"/>
      <c r="Z229" s="34"/>
      <c r="AA229" s="65"/>
      <c r="AB229" s="54"/>
      <c r="AC229" s="54"/>
      <c r="AD229" s="50"/>
      <c r="AE229" s="52"/>
    </row>
    <row r="230" spans="1:31" s="31" customFormat="1" x14ac:dyDescent="0.25">
      <c r="A230" s="52"/>
      <c r="B230" s="52"/>
      <c r="C230" s="68"/>
      <c r="D230" s="69"/>
      <c r="E230" s="50"/>
      <c r="F230" s="70"/>
      <c r="G230" s="71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66"/>
      <c r="W230" s="50"/>
      <c r="X230" s="34"/>
      <c r="Y230" s="34"/>
      <c r="Z230" s="34"/>
      <c r="AA230" s="65"/>
      <c r="AB230" s="54"/>
      <c r="AC230" s="68"/>
      <c r="AD230" s="50"/>
      <c r="AE230" s="52"/>
    </row>
    <row r="231" spans="1:31" s="31" customFormat="1" x14ac:dyDescent="0.25">
      <c r="A231" s="52"/>
      <c r="B231" s="52"/>
      <c r="C231" s="54"/>
      <c r="D231" s="55"/>
      <c r="E231" s="34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34"/>
      <c r="X231" s="34"/>
      <c r="Y231" s="34"/>
      <c r="Z231" s="34"/>
      <c r="AA231" s="65"/>
      <c r="AB231" s="54"/>
      <c r="AC231" s="54"/>
      <c r="AD231" s="50"/>
      <c r="AE231" s="52"/>
    </row>
    <row r="232" spans="1:31" s="31" customFormat="1" x14ac:dyDescent="0.25">
      <c r="A232" s="52"/>
      <c r="B232" s="52"/>
      <c r="C232" s="68"/>
      <c r="D232" s="69"/>
      <c r="E232" s="50"/>
      <c r="F232" s="70"/>
      <c r="G232" s="71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66"/>
      <c r="W232" s="50"/>
      <c r="X232" s="34"/>
      <c r="Y232" s="34"/>
      <c r="Z232" s="34"/>
      <c r="AA232" s="65"/>
      <c r="AB232" s="54"/>
      <c r="AC232" s="68"/>
      <c r="AD232" s="50"/>
      <c r="AE232" s="52"/>
    </row>
    <row r="233" spans="1:31" s="31" customFormat="1" x14ac:dyDescent="0.25">
      <c r="A233" s="52"/>
      <c r="B233" s="52"/>
      <c r="C233" s="54"/>
      <c r="D233" s="55"/>
      <c r="E233" s="34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34"/>
      <c r="X233" s="34"/>
      <c r="Y233" s="34"/>
      <c r="Z233" s="34"/>
      <c r="AA233" s="65"/>
      <c r="AB233" s="54"/>
      <c r="AC233" s="54"/>
      <c r="AD233" s="50"/>
      <c r="AE233" s="52"/>
    </row>
    <row r="234" spans="1:31" s="31" customFormat="1" x14ac:dyDescent="0.25">
      <c r="A234" s="52"/>
      <c r="B234" s="52"/>
      <c r="C234" s="68"/>
      <c r="D234" s="69"/>
      <c r="E234" s="50"/>
      <c r="F234" s="70"/>
      <c r="G234" s="71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66"/>
      <c r="W234" s="50"/>
      <c r="X234" s="34"/>
      <c r="Y234" s="34"/>
      <c r="Z234" s="34"/>
      <c r="AA234" s="65"/>
      <c r="AB234" s="54"/>
      <c r="AC234" s="68"/>
      <c r="AD234" s="50"/>
      <c r="AE234" s="52"/>
    </row>
    <row r="235" spans="1:31" s="31" customFormat="1" x14ac:dyDescent="0.25">
      <c r="A235" s="52"/>
      <c r="B235" s="52"/>
      <c r="C235" s="54"/>
      <c r="D235" s="55"/>
      <c r="E235" s="34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34"/>
      <c r="X235" s="34"/>
      <c r="Y235" s="34"/>
      <c r="Z235" s="34"/>
      <c r="AA235" s="65"/>
      <c r="AB235" s="54"/>
      <c r="AC235" s="54"/>
      <c r="AD235" s="50"/>
      <c r="AE235" s="52"/>
    </row>
    <row r="236" spans="1:31" s="31" customFormat="1" x14ac:dyDescent="0.25">
      <c r="A236" s="52"/>
      <c r="B236" s="52"/>
      <c r="C236" s="68"/>
      <c r="D236" s="69"/>
      <c r="E236" s="50"/>
      <c r="F236" s="70"/>
      <c r="G236" s="71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66"/>
      <c r="W236" s="50"/>
      <c r="X236" s="34"/>
      <c r="Y236" s="50"/>
      <c r="Z236" s="50"/>
      <c r="AA236" s="73"/>
      <c r="AB236" s="54"/>
      <c r="AC236" s="68"/>
      <c r="AD236" s="50"/>
      <c r="AE236" s="52"/>
    </row>
    <row r="237" spans="1:31" s="31" customFormat="1" x14ac:dyDescent="0.25">
      <c r="A237" s="50"/>
      <c r="B237" s="52"/>
      <c r="C237" s="54"/>
      <c r="D237" s="55"/>
      <c r="E237" s="34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34"/>
      <c r="X237" s="34"/>
      <c r="Y237" s="34"/>
      <c r="Z237" s="34"/>
      <c r="AA237" s="65"/>
      <c r="AB237" s="54"/>
      <c r="AC237" s="54"/>
      <c r="AD237" s="50"/>
      <c r="AE237" s="52"/>
    </row>
    <row r="238" spans="1:31" s="31" customFormat="1" x14ac:dyDescent="0.25">
      <c r="A238" s="52"/>
      <c r="B238" s="52"/>
      <c r="C238" s="68"/>
      <c r="D238" s="69"/>
      <c r="E238" s="50"/>
      <c r="F238" s="70"/>
      <c r="G238" s="71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66"/>
      <c r="W238" s="50"/>
      <c r="X238" s="34"/>
      <c r="Y238" s="50"/>
      <c r="Z238" s="50"/>
      <c r="AA238" s="73"/>
      <c r="AB238" s="54"/>
      <c r="AC238" s="68"/>
      <c r="AD238" s="50"/>
      <c r="AE238" s="52"/>
    </row>
    <row r="239" spans="1:31" s="31" customFormat="1" x14ac:dyDescent="0.25">
      <c r="A239" s="52"/>
      <c r="B239" s="52"/>
      <c r="C239" s="54"/>
      <c r="D239" s="55"/>
      <c r="E239" s="3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34"/>
      <c r="X239" s="34"/>
      <c r="Y239" s="34"/>
      <c r="Z239" s="34"/>
      <c r="AA239" s="65"/>
      <c r="AB239" s="54"/>
      <c r="AC239" s="54"/>
      <c r="AD239" s="50"/>
      <c r="AE239" s="52"/>
    </row>
    <row r="240" spans="1:31" s="31" customFormat="1" x14ac:dyDescent="0.25">
      <c r="A240" s="52"/>
      <c r="B240" s="52"/>
      <c r="C240" s="68"/>
      <c r="D240" s="69"/>
      <c r="E240" s="50"/>
      <c r="F240" s="70"/>
      <c r="G240" s="71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66"/>
      <c r="W240" s="50"/>
      <c r="X240" s="34"/>
      <c r="Y240" s="50"/>
      <c r="Z240" s="50"/>
      <c r="AA240" s="73"/>
      <c r="AB240" s="54"/>
      <c r="AC240" s="68"/>
      <c r="AD240" s="50"/>
      <c r="AE240" s="52"/>
    </row>
    <row r="241" spans="1:31" s="31" customFormat="1" x14ac:dyDescent="0.25">
      <c r="A241" s="50"/>
      <c r="B241" s="52"/>
      <c r="C241" s="54"/>
      <c r="D241" s="55"/>
      <c r="E241" s="34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34"/>
      <c r="X241" s="34"/>
      <c r="Y241" s="34"/>
      <c r="Z241" s="34"/>
      <c r="AA241" s="65"/>
      <c r="AB241" s="54"/>
      <c r="AC241" s="54"/>
      <c r="AD241" s="50"/>
      <c r="AE241" s="52"/>
    </row>
    <row r="242" spans="1:31" s="31" customFormat="1" x14ac:dyDescent="0.25">
      <c r="A242" s="52"/>
      <c r="B242" s="52"/>
      <c r="C242" s="68"/>
      <c r="D242" s="69"/>
      <c r="E242" s="50"/>
      <c r="F242" s="70"/>
      <c r="G242" s="71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66"/>
      <c r="W242" s="50"/>
      <c r="X242" s="34"/>
      <c r="Y242" s="50"/>
      <c r="Z242" s="50"/>
      <c r="AA242" s="73"/>
      <c r="AB242" s="54"/>
      <c r="AC242" s="68"/>
      <c r="AD242" s="50"/>
      <c r="AE242" s="52"/>
    </row>
    <row r="243" spans="1:31" x14ac:dyDescent="0.25">
      <c r="A243" s="52"/>
      <c r="B243" s="52"/>
      <c r="C243" s="54"/>
      <c r="D243" s="55"/>
      <c r="E243" s="34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34"/>
      <c r="X243" s="34"/>
      <c r="Y243" s="34"/>
      <c r="Z243" s="21"/>
      <c r="AA243" s="23"/>
      <c r="AB243" s="12"/>
      <c r="AC243" s="54"/>
      <c r="AD243" s="19"/>
      <c r="AE243" s="22"/>
    </row>
    <row r="244" spans="1:31" x14ac:dyDescent="0.25">
      <c r="A244" s="52"/>
      <c r="B244" s="52"/>
      <c r="C244" s="54"/>
      <c r="D244" s="55"/>
      <c r="E244" s="65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66"/>
      <c r="W244" s="34"/>
      <c r="X244" s="34"/>
      <c r="Y244" s="21"/>
      <c r="Z244" s="23"/>
      <c r="AA244" s="23"/>
      <c r="AB244" s="21"/>
      <c r="AC244" s="54"/>
      <c r="AD244" s="21"/>
      <c r="AE244" s="22"/>
    </row>
    <row r="245" spans="1:31" x14ac:dyDescent="0.25">
      <c r="A245" s="52"/>
      <c r="B245" s="52"/>
      <c r="C245" s="54"/>
      <c r="D245" s="55"/>
      <c r="E245" s="65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66"/>
      <c r="W245" s="34"/>
      <c r="X245" s="34"/>
      <c r="Y245" s="21"/>
      <c r="Z245" s="23"/>
      <c r="AA245" s="23"/>
      <c r="AB245" s="21"/>
      <c r="AC245" s="54"/>
      <c r="AD245" s="21"/>
      <c r="AE245" s="22"/>
    </row>
    <row r="246" spans="1:31" x14ac:dyDescent="0.25">
      <c r="A246" s="22"/>
      <c r="E246" s="23"/>
      <c r="F246" s="20"/>
      <c r="G246" s="22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21"/>
      <c r="X246" s="21"/>
      <c r="Y246" s="21"/>
      <c r="Z246" s="23"/>
      <c r="AA246" s="23"/>
      <c r="AB246" s="21"/>
      <c r="AC246" s="12"/>
      <c r="AD246" s="21"/>
    </row>
    <row r="247" spans="1:31" x14ac:dyDescent="0.25">
      <c r="A247" s="22"/>
      <c r="E247" s="23"/>
      <c r="F247" s="20"/>
      <c r="G247" s="22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21"/>
      <c r="X247" s="21"/>
      <c r="Y247" s="21"/>
      <c r="Z247" s="23"/>
      <c r="AA247" s="23"/>
      <c r="AB247" s="21"/>
      <c r="AC247" s="12"/>
      <c r="AD247" s="21"/>
    </row>
    <row r="248" spans="1:31" x14ac:dyDescent="0.25">
      <c r="E248" s="23"/>
      <c r="F248" s="20"/>
      <c r="G248" s="22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21"/>
      <c r="X248" s="21"/>
      <c r="Y248" s="21"/>
      <c r="Z248" s="23"/>
      <c r="AA248" s="23"/>
      <c r="AB248" s="21"/>
      <c r="AC248" s="12"/>
      <c r="AD248" s="21"/>
    </row>
    <row r="249" spans="1:31" x14ac:dyDescent="0.25">
      <c r="E249" s="23"/>
      <c r="F249" s="20"/>
      <c r="G249" s="22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21"/>
      <c r="X249" s="21"/>
      <c r="Y249" s="21"/>
      <c r="Z249" s="23"/>
      <c r="AA249" s="23"/>
      <c r="AB249" s="21"/>
      <c r="AC249" s="12"/>
      <c r="AD249" s="21"/>
    </row>
    <row r="250" spans="1:31" x14ac:dyDescent="0.25">
      <c r="E250" s="23"/>
      <c r="F250" s="20"/>
      <c r="G250" s="22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21"/>
      <c r="X250" s="21"/>
      <c r="Y250" s="21"/>
      <c r="Z250" s="23"/>
      <c r="AA250" s="23"/>
      <c r="AB250" s="21"/>
      <c r="AC250" s="12"/>
      <c r="AD250" s="21"/>
    </row>
    <row r="251" spans="1:31" x14ac:dyDescent="0.25">
      <c r="E251" s="23"/>
      <c r="F251" s="20"/>
      <c r="G251" s="22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21"/>
      <c r="X251" s="21"/>
      <c r="Y251" s="21"/>
      <c r="Z251" s="23"/>
      <c r="AA251" s="23"/>
      <c r="AB251" s="21"/>
      <c r="AC251" s="12"/>
      <c r="AD251" s="21"/>
    </row>
    <row r="252" spans="1:31" x14ac:dyDescent="0.25">
      <c r="E252" s="23"/>
      <c r="F252" s="20"/>
      <c r="G252" s="22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21"/>
      <c r="X252" s="21"/>
      <c r="Y252" s="21"/>
      <c r="Z252" s="23"/>
      <c r="AA252" s="23"/>
      <c r="AB252" s="21"/>
      <c r="AC252" s="12"/>
      <c r="AD252" s="21"/>
    </row>
    <row r="253" spans="1:31" x14ac:dyDescent="0.25">
      <c r="E253" s="23"/>
      <c r="F253" s="20"/>
      <c r="G253" s="22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21"/>
      <c r="X253" s="21"/>
      <c r="Y253" s="21"/>
      <c r="Z253" s="23"/>
      <c r="AA253" s="23"/>
      <c r="AB253" s="21"/>
      <c r="AC253" s="12"/>
      <c r="AD253" s="21"/>
    </row>
    <row r="254" spans="1:31" x14ac:dyDescent="0.25">
      <c r="E254" s="23"/>
      <c r="F254" s="20"/>
      <c r="G254" s="22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21"/>
      <c r="X254" s="21"/>
      <c r="Y254" s="21"/>
      <c r="Z254" s="23"/>
      <c r="AA254" s="23"/>
      <c r="AB254" s="21"/>
      <c r="AC254" s="12"/>
      <c r="AD254" s="21"/>
    </row>
    <row r="255" spans="1:31" x14ac:dyDescent="0.25">
      <c r="E255" s="23"/>
      <c r="F255" s="20"/>
      <c r="G255" s="22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21"/>
      <c r="X255" s="21"/>
      <c r="Y255" s="21"/>
      <c r="Z255" s="23"/>
      <c r="AA255" s="23"/>
      <c r="AB255" s="21"/>
      <c r="AC255" s="12"/>
      <c r="AD255" s="21"/>
    </row>
    <row r="256" spans="1:31" x14ac:dyDescent="0.25">
      <c r="E256" s="23"/>
      <c r="F256" s="20"/>
      <c r="G256" s="22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21"/>
      <c r="X256" s="21"/>
      <c r="Y256" s="21"/>
      <c r="Z256" s="23"/>
      <c r="AA256" s="23"/>
      <c r="AB256" s="21"/>
      <c r="AC256" s="12"/>
      <c r="AD256" s="21"/>
    </row>
    <row r="257" spans="5:30" x14ac:dyDescent="0.25">
      <c r="E257" s="23"/>
      <c r="F257" s="20"/>
      <c r="G257" s="22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21"/>
      <c r="X257" s="21"/>
      <c r="Y257" s="21"/>
      <c r="Z257" s="23"/>
      <c r="AA257" s="23"/>
      <c r="AB257" s="21"/>
      <c r="AC257" s="12"/>
      <c r="AD257" s="21"/>
    </row>
    <row r="258" spans="5:30" x14ac:dyDescent="0.25">
      <c r="E258" s="23"/>
      <c r="F258" s="20"/>
      <c r="G258" s="22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21"/>
      <c r="X258" s="21"/>
      <c r="Y258" s="21"/>
      <c r="Z258" s="23"/>
      <c r="AA258" s="23"/>
      <c r="AB258" s="21"/>
      <c r="AC258" s="12"/>
      <c r="AD258" s="21"/>
    </row>
    <row r="259" spans="5:30" x14ac:dyDescent="0.25">
      <c r="E259" s="23"/>
      <c r="F259" s="20"/>
      <c r="G259" s="22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21"/>
      <c r="X259" s="21"/>
      <c r="Y259" s="21"/>
      <c r="Z259" s="23"/>
      <c r="AA259" s="23"/>
      <c r="AB259" s="21"/>
      <c r="AC259" s="12"/>
      <c r="AD259" s="21"/>
    </row>
    <row r="260" spans="5:30" x14ac:dyDescent="0.25">
      <c r="E260" s="23"/>
      <c r="F260" s="20"/>
      <c r="G260" s="22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21"/>
      <c r="X260" s="21"/>
      <c r="Y260" s="21"/>
      <c r="Z260" s="23"/>
      <c r="AA260" s="23"/>
      <c r="AB260" s="21"/>
      <c r="AC260" s="12"/>
      <c r="AD260" s="21"/>
    </row>
    <row r="261" spans="5:30" x14ac:dyDescent="0.25">
      <c r="E261" s="23"/>
      <c r="F261" s="20"/>
      <c r="G261" s="22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21"/>
      <c r="X261" s="21"/>
      <c r="Y261" s="21"/>
      <c r="Z261" s="23"/>
      <c r="AA261" s="23"/>
      <c r="AB261" s="21"/>
      <c r="AC261" s="12"/>
      <c r="AD261" s="21"/>
    </row>
    <row r="262" spans="5:30" x14ac:dyDescent="0.25">
      <c r="E262" s="23"/>
      <c r="F262" s="20"/>
      <c r="G262" s="22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21"/>
      <c r="X262" s="21"/>
      <c r="Y262" s="21"/>
      <c r="Z262" s="23"/>
      <c r="AA262" s="23"/>
      <c r="AB262" s="21"/>
      <c r="AC262" s="12"/>
      <c r="AD262" s="21"/>
    </row>
    <row r="263" spans="5:30" x14ac:dyDescent="0.25">
      <c r="E263" s="23"/>
      <c r="F263" s="20"/>
      <c r="G263" s="22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21"/>
      <c r="X263" s="21"/>
      <c r="Y263" s="21"/>
      <c r="Z263" s="23"/>
      <c r="AA263" s="23"/>
      <c r="AB263" s="21"/>
      <c r="AC263" s="12"/>
      <c r="AD263" s="21"/>
    </row>
    <row r="264" spans="5:30" x14ac:dyDescent="0.25">
      <c r="E264" s="23"/>
      <c r="F264" s="20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21"/>
      <c r="X264" s="21"/>
      <c r="Y264" s="21"/>
      <c r="Z264" s="23"/>
      <c r="AA264" s="23"/>
      <c r="AB264" s="21"/>
      <c r="AC264" s="12"/>
      <c r="AD264" s="21"/>
    </row>
    <row r="265" spans="5:30" x14ac:dyDescent="0.25">
      <c r="E265" s="23"/>
      <c r="F265" s="20"/>
      <c r="G265" s="2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21"/>
      <c r="X265" s="21"/>
      <c r="Y265" s="21"/>
      <c r="Z265" s="23"/>
      <c r="AA265" s="23"/>
      <c r="AB265" s="21"/>
      <c r="AC265" s="12"/>
      <c r="AD265" s="21"/>
    </row>
    <row r="266" spans="5:30" x14ac:dyDescent="0.25">
      <c r="E266" s="23"/>
      <c r="F266" s="20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21"/>
      <c r="X266" s="21"/>
      <c r="Y266" s="21"/>
      <c r="Z266" s="23"/>
      <c r="AA266" s="23"/>
      <c r="AB266" s="21"/>
      <c r="AC266" s="12"/>
      <c r="AD266" s="21"/>
    </row>
    <row r="267" spans="5:30" x14ac:dyDescent="0.25">
      <c r="E267" s="23"/>
      <c r="F267" s="20"/>
      <c r="G267" s="2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21"/>
      <c r="X267" s="21"/>
      <c r="Y267" s="21"/>
      <c r="Z267" s="23"/>
      <c r="AA267" s="23"/>
      <c r="AB267" s="21"/>
      <c r="AC267" s="12"/>
      <c r="AD267" s="21"/>
    </row>
    <row r="268" spans="5:30" x14ac:dyDescent="0.25">
      <c r="E268" s="23"/>
      <c r="F268" s="20"/>
      <c r="G268" s="2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21"/>
      <c r="X268" s="21"/>
      <c r="Y268" s="21"/>
      <c r="Z268" s="23"/>
      <c r="AA268" s="23"/>
      <c r="AB268" s="21"/>
      <c r="AC268" s="12"/>
      <c r="AD268" s="21"/>
    </row>
    <row r="269" spans="5:30" x14ac:dyDescent="0.25">
      <c r="E269" s="23"/>
      <c r="F269" s="20"/>
      <c r="G269" s="22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21"/>
      <c r="X269" s="21"/>
      <c r="Y269" s="21"/>
      <c r="Z269" s="23"/>
      <c r="AA269" s="23"/>
      <c r="AB269" s="21"/>
      <c r="AC269" s="12"/>
      <c r="AD269" s="21"/>
    </row>
    <row r="270" spans="5:30" x14ac:dyDescent="0.25">
      <c r="E270" s="23"/>
      <c r="F270" s="20"/>
      <c r="G270" s="22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21"/>
      <c r="X270" s="21"/>
      <c r="Y270" s="21"/>
      <c r="Z270" s="23"/>
      <c r="AA270" s="23"/>
      <c r="AB270" s="21"/>
      <c r="AC270" s="12"/>
      <c r="AD270" s="21"/>
    </row>
    <row r="271" spans="5:30" x14ac:dyDescent="0.25">
      <c r="E271" s="23"/>
      <c r="F271" s="20"/>
      <c r="G271" s="22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21"/>
      <c r="X271" s="21"/>
      <c r="Y271" s="21"/>
      <c r="Z271" s="23"/>
      <c r="AA271" s="23"/>
      <c r="AB271" s="21"/>
      <c r="AC271" s="12"/>
      <c r="AD271" s="21"/>
    </row>
    <row r="272" spans="5:30" x14ac:dyDescent="0.25">
      <c r="E272" s="23"/>
      <c r="F272" s="20"/>
      <c r="G272" s="22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21"/>
      <c r="X272" s="21"/>
      <c r="Y272" s="21"/>
      <c r="Z272" s="23"/>
      <c r="AA272" s="23"/>
      <c r="AB272" s="21"/>
      <c r="AC272" s="12"/>
      <c r="AD272" s="21"/>
    </row>
    <row r="273" spans="5:30" x14ac:dyDescent="0.25">
      <c r="E273" s="23"/>
      <c r="F273" s="20"/>
      <c r="G273" s="22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21"/>
      <c r="X273" s="21"/>
      <c r="Y273" s="21"/>
      <c r="Z273" s="23"/>
      <c r="AA273" s="23"/>
      <c r="AB273" s="21"/>
      <c r="AC273" s="12"/>
      <c r="AD273" s="21"/>
    </row>
    <row r="274" spans="5:30" x14ac:dyDescent="0.25">
      <c r="E274" s="23"/>
      <c r="F274" s="20"/>
      <c r="G274" s="22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21"/>
      <c r="X274" s="21"/>
      <c r="Y274" s="21"/>
      <c r="Z274" s="23"/>
      <c r="AA274" s="23"/>
      <c r="AB274" s="21"/>
      <c r="AC274" s="12"/>
      <c r="AD274" s="21"/>
    </row>
    <row r="275" spans="5:30" x14ac:dyDescent="0.25">
      <c r="E275" s="23"/>
      <c r="F275" s="20"/>
      <c r="G275" s="22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21"/>
      <c r="X275" s="21"/>
      <c r="Y275" s="21"/>
      <c r="Z275" s="23"/>
      <c r="AA275" s="23"/>
      <c r="AB275" s="21"/>
      <c r="AC275" s="12"/>
      <c r="AD275" s="21"/>
    </row>
    <row r="276" spans="5:30" x14ac:dyDescent="0.25">
      <c r="E276" s="23"/>
      <c r="F276" s="20"/>
      <c r="G276" s="22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21"/>
      <c r="X276" s="21"/>
      <c r="Y276" s="21"/>
      <c r="Z276" s="23"/>
      <c r="AA276" s="23"/>
      <c r="AB276" s="21"/>
      <c r="AC276" s="12"/>
      <c r="AD276" s="21"/>
    </row>
    <row r="277" spans="5:30" x14ac:dyDescent="0.25">
      <c r="E277" s="23"/>
      <c r="F277" s="20"/>
      <c r="G277" s="22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21"/>
      <c r="X277" s="21"/>
      <c r="Y277" s="21"/>
      <c r="Z277" s="23"/>
      <c r="AA277" s="23"/>
      <c r="AB277" s="21"/>
      <c r="AC277" s="12"/>
      <c r="AD277" s="21"/>
    </row>
    <row r="278" spans="5:30" x14ac:dyDescent="0.25">
      <c r="E278" s="23"/>
      <c r="F278" s="20"/>
      <c r="G278" s="22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21"/>
      <c r="X278" s="21"/>
      <c r="Y278" s="21"/>
      <c r="Z278" s="23"/>
      <c r="AA278" s="23"/>
      <c r="AB278" s="21"/>
      <c r="AC278" s="12"/>
      <c r="AD278" s="21"/>
    </row>
    <row r="279" spans="5:30" x14ac:dyDescent="0.25">
      <c r="E279" s="23"/>
      <c r="F279" s="20"/>
      <c r="G279" s="22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21"/>
      <c r="X279" s="21"/>
      <c r="Y279" s="21"/>
      <c r="Z279" s="23"/>
      <c r="AA279" s="23"/>
      <c r="AB279" s="21"/>
      <c r="AC279" s="12"/>
      <c r="AD279" s="21"/>
    </row>
    <row r="280" spans="5:30" x14ac:dyDescent="0.25">
      <c r="E280" s="23"/>
      <c r="F280" s="20"/>
      <c r="G280" s="22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21"/>
      <c r="X280" s="21"/>
      <c r="Y280" s="21"/>
      <c r="Z280" s="23"/>
      <c r="AA280" s="23"/>
      <c r="AB280" s="21"/>
      <c r="AC280" s="12"/>
      <c r="AD280" s="21"/>
    </row>
    <row r="281" spans="5:30" x14ac:dyDescent="0.25">
      <c r="E281" s="23"/>
      <c r="F281" s="20"/>
      <c r="G281" s="22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21"/>
      <c r="X281" s="21"/>
      <c r="Y281" s="21"/>
      <c r="Z281" s="23"/>
      <c r="AA281" s="23"/>
      <c r="AB281" s="21"/>
      <c r="AC281" s="12"/>
      <c r="AD281" s="21"/>
    </row>
    <row r="282" spans="5:30" x14ac:dyDescent="0.25">
      <c r="E282" s="23"/>
      <c r="F282" s="20"/>
      <c r="G282" s="22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21"/>
      <c r="X282" s="21"/>
      <c r="Y282" s="21"/>
      <c r="Z282" s="23"/>
      <c r="AA282" s="23"/>
      <c r="AB282" s="21"/>
      <c r="AC282" s="12"/>
      <c r="AD282" s="21"/>
    </row>
    <row r="283" spans="5:30" x14ac:dyDescent="0.25">
      <c r="E283" s="23"/>
      <c r="F283" s="20"/>
      <c r="G283" s="22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21"/>
      <c r="X283" s="21"/>
      <c r="Y283" s="21"/>
      <c r="Z283" s="23"/>
      <c r="AA283" s="23"/>
      <c r="AB283" s="21"/>
      <c r="AC283" s="12"/>
      <c r="AD283" s="21"/>
    </row>
    <row r="284" spans="5:30" x14ac:dyDescent="0.25">
      <c r="E284" s="23"/>
      <c r="F284" s="20"/>
      <c r="G284" s="22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21"/>
      <c r="X284" s="21"/>
      <c r="Y284" s="21"/>
      <c r="Z284" s="23"/>
      <c r="AA284" s="23"/>
      <c r="AB284" s="21"/>
      <c r="AC284" s="12"/>
      <c r="AD284" s="21"/>
    </row>
    <row r="285" spans="5:30" x14ac:dyDescent="0.25">
      <c r="E285" s="23"/>
      <c r="F285" s="20"/>
      <c r="G285" s="22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21"/>
      <c r="X285" s="21"/>
      <c r="Y285" s="21"/>
      <c r="Z285" s="23"/>
      <c r="AA285" s="23"/>
      <c r="AB285" s="21"/>
      <c r="AC285" s="12"/>
      <c r="AD285" s="21"/>
    </row>
    <row r="286" spans="5:30" x14ac:dyDescent="0.25">
      <c r="E286" s="23"/>
      <c r="F286" s="20"/>
      <c r="G286" s="22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21"/>
      <c r="X286" s="21"/>
      <c r="Y286" s="21"/>
      <c r="Z286" s="23"/>
      <c r="AA286" s="23"/>
      <c r="AB286" s="21"/>
      <c r="AC286" s="12"/>
      <c r="AD286" s="21"/>
    </row>
    <row r="287" spans="5:30" x14ac:dyDescent="0.25">
      <c r="E287" s="23"/>
      <c r="F287" s="20"/>
      <c r="G287" s="22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21"/>
      <c r="X287" s="21"/>
      <c r="Y287" s="21"/>
      <c r="Z287" s="23"/>
      <c r="AA287" s="23"/>
      <c r="AB287" s="21"/>
      <c r="AC287" s="12"/>
      <c r="AD287" s="21"/>
    </row>
    <row r="288" spans="5:30" x14ac:dyDescent="0.25">
      <c r="E288" s="23"/>
      <c r="F288" s="20"/>
      <c r="G288" s="22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21"/>
      <c r="X288" s="21"/>
      <c r="Y288" s="21"/>
      <c r="Z288" s="23"/>
      <c r="AA288" s="23"/>
      <c r="AB288" s="21"/>
      <c r="AC288" s="12"/>
      <c r="AD288" s="21"/>
    </row>
    <row r="289" spans="5:30" x14ac:dyDescent="0.25">
      <c r="E289" s="23"/>
      <c r="F289" s="20"/>
      <c r="G289" s="22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21"/>
      <c r="X289" s="21"/>
      <c r="Y289" s="21"/>
      <c r="Z289" s="23"/>
      <c r="AA289" s="23"/>
      <c r="AB289" s="21"/>
      <c r="AC289" s="12"/>
      <c r="AD289" s="21"/>
    </row>
    <row r="290" spans="5:30" x14ac:dyDescent="0.25">
      <c r="E290" s="23"/>
      <c r="F290" s="20"/>
      <c r="G290" s="22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21"/>
      <c r="X290" s="21"/>
      <c r="Y290" s="21"/>
      <c r="Z290" s="23"/>
      <c r="AA290" s="23"/>
      <c r="AB290" s="21"/>
      <c r="AC290" s="12"/>
      <c r="AD290" s="21"/>
    </row>
    <row r="291" spans="5:30" x14ac:dyDescent="0.25">
      <c r="E291" s="23"/>
      <c r="F291" s="20"/>
      <c r="G291" s="22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21"/>
      <c r="X291" s="21"/>
      <c r="Y291" s="21"/>
      <c r="Z291" s="23"/>
      <c r="AA291" s="23"/>
      <c r="AB291" s="21"/>
      <c r="AC291" s="12"/>
      <c r="AD291" s="21"/>
    </row>
    <row r="292" spans="5:30" x14ac:dyDescent="0.25">
      <c r="E292" s="23"/>
      <c r="F292" s="20"/>
      <c r="G292" s="22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21"/>
      <c r="X292" s="21"/>
      <c r="Y292" s="21"/>
      <c r="Z292" s="23"/>
      <c r="AA292" s="23"/>
      <c r="AB292" s="21"/>
      <c r="AC292" s="12"/>
      <c r="AD292" s="21"/>
    </row>
    <row r="293" spans="5:30" x14ac:dyDescent="0.25">
      <c r="E293" s="23"/>
      <c r="F293" s="20"/>
      <c r="G293" s="22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21"/>
      <c r="X293" s="21"/>
      <c r="Y293" s="21"/>
      <c r="Z293" s="23"/>
      <c r="AA293" s="23"/>
      <c r="AB293" s="21"/>
      <c r="AC293" s="12"/>
      <c r="AD293" s="21"/>
    </row>
    <row r="294" spans="5:30" x14ac:dyDescent="0.25">
      <c r="E294" s="23"/>
      <c r="F294" s="20"/>
      <c r="G294" s="22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21"/>
      <c r="X294" s="21"/>
      <c r="Y294" s="21"/>
      <c r="Z294" s="23"/>
      <c r="AA294" s="23"/>
      <c r="AB294" s="21"/>
      <c r="AC294" s="12"/>
      <c r="AD294" s="21"/>
    </row>
    <row r="295" spans="5:30" x14ac:dyDescent="0.25">
      <c r="E295" s="23"/>
      <c r="F295" s="20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21"/>
      <c r="X295" s="21"/>
      <c r="Y295" s="21"/>
      <c r="Z295" s="23"/>
      <c r="AA295" s="23"/>
      <c r="AB295" s="21"/>
      <c r="AC295" s="12"/>
      <c r="AD295" s="21"/>
    </row>
    <row r="296" spans="5:30" x14ac:dyDescent="0.25">
      <c r="E296" s="23"/>
      <c r="F296" s="20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21"/>
      <c r="X296" s="21"/>
      <c r="Y296" s="21"/>
      <c r="Z296" s="23"/>
      <c r="AA296" s="23"/>
      <c r="AB296" s="21"/>
      <c r="AC296" s="12"/>
      <c r="AD296" s="21"/>
    </row>
    <row r="297" spans="5:30" x14ac:dyDescent="0.25">
      <c r="E297" s="23"/>
      <c r="F297" s="20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21"/>
      <c r="X297" s="21"/>
      <c r="Y297" s="21"/>
      <c r="Z297" s="23"/>
      <c r="AA297" s="23"/>
      <c r="AB297" s="21"/>
      <c r="AC297" s="12"/>
      <c r="AD297" s="21"/>
    </row>
    <row r="298" spans="5:30" x14ac:dyDescent="0.25">
      <c r="E298" s="23"/>
      <c r="F298" s="20"/>
      <c r="G298" s="22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21"/>
      <c r="X298" s="21"/>
      <c r="Y298" s="21"/>
      <c r="Z298" s="23"/>
      <c r="AA298" s="23"/>
      <c r="AB298" s="21"/>
      <c r="AC298" s="12"/>
      <c r="AD298" s="21"/>
    </row>
    <row r="299" spans="5:30" x14ac:dyDescent="0.25">
      <c r="E299" s="23"/>
      <c r="F299" s="20"/>
      <c r="G299" s="22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21"/>
      <c r="X299" s="21"/>
      <c r="Y299" s="21"/>
      <c r="Z299" s="23"/>
      <c r="AA299" s="23"/>
      <c r="AB299" s="21"/>
      <c r="AC299" s="12"/>
      <c r="AD299" s="21"/>
    </row>
    <row r="300" spans="5:30" x14ac:dyDescent="0.25">
      <c r="E300" s="23"/>
      <c r="F300" s="20"/>
      <c r="G300" s="22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21"/>
      <c r="X300" s="21"/>
      <c r="Y300" s="21"/>
      <c r="Z300" s="23"/>
      <c r="AA300" s="23"/>
      <c r="AB300" s="21"/>
      <c r="AC300" s="12"/>
      <c r="AD300" s="21"/>
    </row>
    <row r="301" spans="5:30" x14ac:dyDescent="0.25">
      <c r="E301" s="23"/>
      <c r="F301" s="20"/>
      <c r="G301" s="22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21"/>
      <c r="X301" s="21"/>
      <c r="Y301" s="21"/>
      <c r="Z301" s="23"/>
      <c r="AA301" s="23"/>
      <c r="AB301" s="21"/>
      <c r="AC301" s="12"/>
      <c r="AD301" s="21"/>
    </row>
    <row r="302" spans="5:30" x14ac:dyDescent="0.25">
      <c r="E302" s="23"/>
      <c r="F302" s="20"/>
      <c r="G302" s="22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21"/>
      <c r="X302" s="21"/>
      <c r="Y302" s="21"/>
      <c r="Z302" s="23"/>
      <c r="AA302" s="23"/>
      <c r="AB302" s="21"/>
      <c r="AC302" s="12"/>
      <c r="AD302" s="21"/>
    </row>
    <row r="303" spans="5:30" x14ac:dyDescent="0.25">
      <c r="E303" s="23"/>
      <c r="F303" s="20"/>
      <c r="G303" s="22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21"/>
      <c r="X303" s="21"/>
      <c r="Y303" s="21"/>
      <c r="Z303" s="23"/>
      <c r="AA303" s="23"/>
      <c r="AB303" s="21"/>
      <c r="AC303" s="12"/>
      <c r="AD303" s="21"/>
    </row>
    <row r="304" spans="5:30" x14ac:dyDescent="0.25">
      <c r="E304" s="23"/>
      <c r="F304" s="20"/>
      <c r="G304" s="22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21"/>
      <c r="X304" s="21"/>
      <c r="Y304" s="21"/>
      <c r="Z304" s="23"/>
      <c r="AA304" s="23"/>
      <c r="AB304" s="21"/>
      <c r="AC304" s="12"/>
      <c r="AD304" s="21"/>
    </row>
    <row r="305" spans="5:30" x14ac:dyDescent="0.25">
      <c r="E305" s="23"/>
      <c r="F305" s="20"/>
      <c r="G305" s="22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21"/>
      <c r="X305" s="21"/>
      <c r="Y305" s="21"/>
      <c r="Z305" s="23"/>
      <c r="AA305" s="23"/>
      <c r="AB305" s="21"/>
      <c r="AC305" s="12"/>
      <c r="AD305" s="21"/>
    </row>
    <row r="306" spans="5:30" x14ac:dyDescent="0.25">
      <c r="E306" s="23"/>
      <c r="F306" s="20"/>
      <c r="G306" s="22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21"/>
      <c r="X306" s="21"/>
      <c r="Y306" s="21"/>
      <c r="Z306" s="23"/>
      <c r="AA306" s="23"/>
      <c r="AB306" s="21"/>
      <c r="AC306" s="12"/>
      <c r="AD306" s="21"/>
    </row>
    <row r="307" spans="5:30" x14ac:dyDescent="0.25">
      <c r="E307" s="23"/>
      <c r="F307" s="20"/>
      <c r="G307" s="22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21"/>
      <c r="X307" s="21"/>
      <c r="Y307" s="21"/>
      <c r="Z307" s="23"/>
      <c r="AA307" s="23"/>
      <c r="AB307" s="21"/>
      <c r="AC307" s="12"/>
      <c r="AD307" s="21"/>
    </row>
    <row r="308" spans="5:30" x14ac:dyDescent="0.25">
      <c r="E308" s="23"/>
      <c r="F308" s="20"/>
      <c r="G308" s="22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21"/>
      <c r="X308" s="21"/>
      <c r="Y308" s="21"/>
      <c r="Z308" s="23"/>
      <c r="AA308" s="23"/>
      <c r="AB308" s="21"/>
      <c r="AC308" s="12"/>
      <c r="AD308" s="21"/>
    </row>
    <row r="309" spans="5:30" x14ac:dyDescent="0.25">
      <c r="E309" s="23"/>
      <c r="F309" s="20"/>
      <c r="G309" s="22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21"/>
      <c r="X309" s="21"/>
      <c r="Y309" s="21"/>
      <c r="Z309" s="23"/>
      <c r="AA309" s="23"/>
      <c r="AB309" s="21"/>
      <c r="AC309" s="12"/>
      <c r="AD309" s="21"/>
    </row>
    <row r="310" spans="5:30" x14ac:dyDescent="0.25">
      <c r="E310" s="23"/>
      <c r="F310" s="20"/>
      <c r="G310" s="22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21"/>
      <c r="X310" s="21"/>
      <c r="Y310" s="21"/>
      <c r="Z310" s="23"/>
      <c r="AA310" s="23"/>
      <c r="AB310" s="21"/>
      <c r="AC310" s="12"/>
      <c r="AD310" s="21"/>
    </row>
    <row r="311" spans="5:30" x14ac:dyDescent="0.25">
      <c r="E311" s="23"/>
      <c r="F311" s="20"/>
      <c r="G311" s="22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21"/>
      <c r="X311" s="21"/>
      <c r="Y311" s="21"/>
      <c r="Z311" s="23"/>
      <c r="AA311" s="23"/>
      <c r="AB311" s="21"/>
      <c r="AC311" s="12"/>
      <c r="AD311" s="21"/>
    </row>
    <row r="312" spans="5:30" x14ac:dyDescent="0.25">
      <c r="E312" s="23"/>
      <c r="F312" s="20"/>
      <c r="G312" s="22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21"/>
      <c r="X312" s="21"/>
      <c r="Y312" s="21"/>
      <c r="Z312" s="23"/>
      <c r="AA312" s="23"/>
      <c r="AB312" s="21"/>
      <c r="AC312" s="12"/>
      <c r="AD312" s="21"/>
    </row>
    <row r="313" spans="5:30" x14ac:dyDescent="0.25">
      <c r="E313" s="23"/>
      <c r="F313" s="20"/>
      <c r="G313" s="22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1"/>
      <c r="X313" s="21"/>
      <c r="Y313" s="21"/>
      <c r="Z313" s="23"/>
      <c r="AA313" s="23"/>
      <c r="AB313" s="21"/>
      <c r="AC313" s="12"/>
      <c r="AD313" s="21"/>
    </row>
    <row r="314" spans="5:30" x14ac:dyDescent="0.25">
      <c r="E314" s="23"/>
      <c r="F314" s="20"/>
      <c r="G314" s="22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21"/>
      <c r="X314" s="21"/>
      <c r="Y314" s="21"/>
      <c r="Z314" s="23"/>
      <c r="AA314" s="23"/>
      <c r="AB314" s="21"/>
      <c r="AC314" s="12"/>
      <c r="AD314" s="21"/>
    </row>
    <row r="315" spans="5:30" x14ac:dyDescent="0.25">
      <c r="E315" s="23"/>
      <c r="F315" s="20"/>
      <c r="G315" s="22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1"/>
      <c r="X315" s="21"/>
      <c r="Y315" s="21"/>
      <c r="Z315" s="23"/>
      <c r="AA315" s="23"/>
      <c r="AB315" s="21"/>
      <c r="AC315" s="12"/>
      <c r="AD315" s="21"/>
    </row>
    <row r="316" spans="5:30" x14ac:dyDescent="0.25">
      <c r="E316" s="23"/>
      <c r="F316" s="20"/>
      <c r="G316" s="22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1"/>
      <c r="X316" s="21"/>
      <c r="Y316" s="21"/>
      <c r="Z316" s="23"/>
      <c r="AA316" s="23"/>
      <c r="AB316" s="21"/>
      <c r="AC316" s="12"/>
      <c r="AD316" s="21"/>
    </row>
    <row r="317" spans="5:30" x14ac:dyDescent="0.25">
      <c r="E317" s="23"/>
      <c r="F317" s="20"/>
      <c r="G317" s="22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21"/>
      <c r="X317" s="21"/>
      <c r="Y317" s="21"/>
      <c r="Z317" s="23"/>
      <c r="AA317" s="23"/>
      <c r="AB317" s="21"/>
      <c r="AC317" s="12"/>
      <c r="AD317" s="21"/>
    </row>
    <row r="318" spans="5:30" x14ac:dyDescent="0.25">
      <c r="E318" s="23"/>
      <c r="F318" s="20"/>
      <c r="G318" s="22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1"/>
      <c r="X318" s="21"/>
      <c r="Y318" s="21"/>
      <c r="Z318" s="23"/>
      <c r="AA318" s="23"/>
      <c r="AB318" s="21"/>
      <c r="AC318" s="12"/>
      <c r="AD318" s="21"/>
    </row>
    <row r="319" spans="5:30" x14ac:dyDescent="0.25">
      <c r="E319" s="23"/>
      <c r="F319" s="20"/>
      <c r="G319" s="22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21"/>
      <c r="X319" s="21"/>
      <c r="Y319" s="21"/>
      <c r="Z319" s="23"/>
      <c r="AA319" s="23"/>
      <c r="AB319" s="21"/>
      <c r="AC319" s="12"/>
      <c r="AD319" s="21"/>
    </row>
    <row r="320" spans="5:30" x14ac:dyDescent="0.25">
      <c r="E320" s="23"/>
      <c r="F320" s="20"/>
      <c r="G320" s="22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21"/>
      <c r="X320" s="21"/>
      <c r="Y320" s="21"/>
      <c r="Z320" s="23"/>
      <c r="AA320" s="23"/>
      <c r="AB320" s="21"/>
      <c r="AC320" s="12"/>
      <c r="AD320" s="21"/>
    </row>
    <row r="321" spans="5:30" x14ac:dyDescent="0.25">
      <c r="E321" s="23"/>
      <c r="F321" s="20"/>
      <c r="G321" s="22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21"/>
      <c r="X321" s="21"/>
      <c r="Y321" s="21"/>
      <c r="Z321" s="23"/>
      <c r="AA321" s="23"/>
      <c r="AB321" s="21"/>
      <c r="AC321" s="12"/>
      <c r="AD321" s="21"/>
    </row>
    <row r="322" spans="5:30" x14ac:dyDescent="0.25">
      <c r="F322" s="20"/>
      <c r="G322" s="22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AC322" s="12"/>
    </row>
    <row r="323" spans="5:30" x14ac:dyDescent="0.25">
      <c r="F323" s="20"/>
      <c r="G323" s="22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AC323" s="12"/>
    </row>
    <row r="324" spans="5:30" x14ac:dyDescent="0.25">
      <c r="AC324" s="12"/>
    </row>
    <row r="325" spans="5:30" x14ac:dyDescent="0.25">
      <c r="AC325" s="12"/>
    </row>
    <row r="326" spans="5:30" x14ac:dyDescent="0.25">
      <c r="AC326" s="12"/>
    </row>
    <row r="327" spans="5:30" x14ac:dyDescent="0.25">
      <c r="AC327" s="12"/>
    </row>
    <row r="328" spans="5:30" x14ac:dyDescent="0.25">
      <c r="AC328" s="12"/>
    </row>
    <row r="329" spans="5:30" x14ac:dyDescent="0.25">
      <c r="AC329" s="12"/>
    </row>
    <row r="330" spans="5:30" x14ac:dyDescent="0.25">
      <c r="AC330" s="12"/>
    </row>
    <row r="331" spans="5:30" x14ac:dyDescent="0.25">
      <c r="AC331" s="12"/>
    </row>
    <row r="332" spans="5:30" x14ac:dyDescent="0.25">
      <c r="AC332" s="12"/>
    </row>
    <row r="333" spans="5:30" x14ac:dyDescent="0.25">
      <c r="AC333" s="12"/>
    </row>
    <row r="334" spans="5:30" x14ac:dyDescent="0.25">
      <c r="AC334" s="12"/>
    </row>
    <row r="335" spans="5:30" x14ac:dyDescent="0.25">
      <c r="AC335" s="12"/>
    </row>
    <row r="336" spans="5:30" x14ac:dyDescent="0.25">
      <c r="AC336" s="12"/>
    </row>
    <row r="337" spans="29:29" x14ac:dyDescent="0.25">
      <c r="AC337" s="12"/>
    </row>
    <row r="338" spans="29:29" x14ac:dyDescent="0.25">
      <c r="AC338" s="12"/>
    </row>
    <row r="339" spans="29:29" x14ac:dyDescent="0.25">
      <c r="AC339" s="12"/>
    </row>
    <row r="340" spans="29:29" x14ac:dyDescent="0.25">
      <c r="AC340" s="12"/>
    </row>
    <row r="341" spans="29:29" x14ac:dyDescent="0.25">
      <c r="AC341" s="12"/>
    </row>
    <row r="342" spans="29:29" x14ac:dyDescent="0.25">
      <c r="AC342" s="12"/>
    </row>
    <row r="343" spans="29:29" x14ac:dyDescent="0.25">
      <c r="AC343" s="12"/>
    </row>
    <row r="344" spans="29:29" x14ac:dyDescent="0.25">
      <c r="AC344" s="12"/>
    </row>
    <row r="345" spans="29:29" x14ac:dyDescent="0.25">
      <c r="AC345" s="12"/>
    </row>
    <row r="346" spans="29:29" x14ac:dyDescent="0.25">
      <c r="AC346" s="12"/>
    </row>
    <row r="347" spans="29:29" x14ac:dyDescent="0.25">
      <c r="AC347" s="12"/>
    </row>
    <row r="348" spans="29:29" x14ac:dyDescent="0.25">
      <c r="AC348" s="12"/>
    </row>
    <row r="349" spans="29:29" x14ac:dyDescent="0.25">
      <c r="AC349" s="12"/>
    </row>
    <row r="350" spans="29:29" x14ac:dyDescent="0.25">
      <c r="AC350" s="12"/>
    </row>
    <row r="351" spans="29:29" x14ac:dyDescent="0.25">
      <c r="AC351" s="12"/>
    </row>
    <row r="352" spans="29:29" x14ac:dyDescent="0.25">
      <c r="AC352" s="12"/>
    </row>
    <row r="353" spans="29:29" x14ac:dyDescent="0.25">
      <c r="AC353" s="12"/>
    </row>
    <row r="354" spans="29:29" x14ac:dyDescent="0.25">
      <c r="AC354" s="12"/>
    </row>
    <row r="355" spans="29:29" x14ac:dyDescent="0.25">
      <c r="AC355" s="12"/>
    </row>
    <row r="356" spans="29:29" x14ac:dyDescent="0.25">
      <c r="AC356" s="12"/>
    </row>
    <row r="357" spans="29:29" x14ac:dyDescent="0.25">
      <c r="AC357" s="12"/>
    </row>
    <row r="358" spans="29:29" x14ac:dyDescent="0.25">
      <c r="AC358" s="12"/>
    </row>
    <row r="359" spans="29:29" x14ac:dyDescent="0.25">
      <c r="AC359" s="12"/>
    </row>
    <row r="360" spans="29:29" x14ac:dyDescent="0.25">
      <c r="AC360" s="12"/>
    </row>
    <row r="361" spans="29:29" x14ac:dyDescent="0.25">
      <c r="AC361" s="12"/>
    </row>
    <row r="362" spans="29:29" x14ac:dyDescent="0.25">
      <c r="AC362" s="12"/>
    </row>
    <row r="363" spans="29:29" x14ac:dyDescent="0.25">
      <c r="AC363" s="12"/>
    </row>
    <row r="364" spans="29:29" x14ac:dyDescent="0.25">
      <c r="AC364" s="12"/>
    </row>
    <row r="365" spans="29:29" x14ac:dyDescent="0.25">
      <c r="AC365" s="12"/>
    </row>
    <row r="366" spans="29:29" x14ac:dyDescent="0.25">
      <c r="AC366" s="12"/>
    </row>
    <row r="367" spans="29:29" x14ac:dyDescent="0.25">
      <c r="AC367" s="12"/>
    </row>
    <row r="368" spans="29:29" x14ac:dyDescent="0.25">
      <c r="AC368" s="12"/>
    </row>
    <row r="369" spans="29:29" x14ac:dyDescent="0.25">
      <c r="AC369" s="12"/>
    </row>
    <row r="370" spans="29:29" x14ac:dyDescent="0.25">
      <c r="AC370" s="12"/>
    </row>
    <row r="371" spans="29:29" x14ac:dyDescent="0.25">
      <c r="AC371" s="12"/>
    </row>
    <row r="372" spans="29:29" x14ac:dyDescent="0.25">
      <c r="AC372" s="12"/>
    </row>
    <row r="373" spans="29:29" x14ac:dyDescent="0.25">
      <c r="AC373" s="12"/>
    </row>
    <row r="374" spans="29:29" x14ac:dyDescent="0.25">
      <c r="AC374" s="12"/>
    </row>
    <row r="375" spans="29:29" x14ac:dyDescent="0.25">
      <c r="AC375" s="12"/>
    </row>
    <row r="376" spans="29:29" x14ac:dyDescent="0.25">
      <c r="AC376" s="12"/>
    </row>
    <row r="377" spans="29:29" x14ac:dyDescent="0.25">
      <c r="AC377" s="12"/>
    </row>
    <row r="378" spans="29:29" x14ac:dyDescent="0.25">
      <c r="AC378" s="12"/>
    </row>
    <row r="379" spans="29:29" x14ac:dyDescent="0.25">
      <c r="AC379" s="12"/>
    </row>
    <row r="380" spans="29:29" x14ac:dyDescent="0.25">
      <c r="AC380" s="12"/>
    </row>
    <row r="381" spans="29:29" x14ac:dyDescent="0.25">
      <c r="AC381" s="12"/>
    </row>
    <row r="382" spans="29:29" x14ac:dyDescent="0.25">
      <c r="AC382" s="12"/>
    </row>
    <row r="383" spans="29:29" x14ac:dyDescent="0.25">
      <c r="AC383" s="12"/>
    </row>
    <row r="384" spans="29:29" x14ac:dyDescent="0.25">
      <c r="AC384" s="12"/>
    </row>
    <row r="385" spans="29:29" x14ac:dyDescent="0.25">
      <c r="AC385" s="12"/>
    </row>
    <row r="386" spans="29:29" x14ac:dyDescent="0.25">
      <c r="AC386" s="12"/>
    </row>
    <row r="387" spans="29:29" x14ac:dyDescent="0.25">
      <c r="AC387" s="12"/>
    </row>
    <row r="388" spans="29:29" x14ac:dyDescent="0.25">
      <c r="AC388" s="12"/>
    </row>
    <row r="389" spans="29:29" x14ac:dyDescent="0.25">
      <c r="AC389" s="12"/>
    </row>
    <row r="390" spans="29:29" x14ac:dyDescent="0.25">
      <c r="AC390" s="12"/>
    </row>
    <row r="391" spans="29:29" x14ac:dyDescent="0.25">
      <c r="AC391" s="12"/>
    </row>
    <row r="392" spans="29:29" x14ac:dyDescent="0.25">
      <c r="AC392" s="12"/>
    </row>
    <row r="393" spans="29:29" x14ac:dyDescent="0.25">
      <c r="AC393" s="12"/>
    </row>
    <row r="394" spans="29:29" x14ac:dyDescent="0.25">
      <c r="AC394" s="12"/>
    </row>
    <row r="395" spans="29:29" x14ac:dyDescent="0.25">
      <c r="AC395" s="12"/>
    </row>
    <row r="396" spans="29:29" x14ac:dyDescent="0.25">
      <c r="AC396" s="12"/>
    </row>
    <row r="397" spans="29:29" x14ac:dyDescent="0.25">
      <c r="AC397" s="12"/>
    </row>
    <row r="398" spans="29:29" x14ac:dyDescent="0.25">
      <c r="AC398" s="12"/>
    </row>
    <row r="399" spans="29:29" x14ac:dyDescent="0.25">
      <c r="AC399" s="12"/>
    </row>
    <row r="400" spans="29:29" x14ac:dyDescent="0.25">
      <c r="AC400" s="12"/>
    </row>
    <row r="401" spans="29:29" x14ac:dyDescent="0.25">
      <c r="AC401" s="12"/>
    </row>
    <row r="402" spans="29:29" x14ac:dyDescent="0.25">
      <c r="AC402" s="12"/>
    </row>
    <row r="403" spans="29:29" x14ac:dyDescent="0.25">
      <c r="AC403" s="12"/>
    </row>
    <row r="404" spans="29:29" x14ac:dyDescent="0.25">
      <c r="AC404" s="12"/>
    </row>
    <row r="405" spans="29:29" x14ac:dyDescent="0.25">
      <c r="AC405" s="12"/>
    </row>
    <row r="406" spans="29:29" x14ac:dyDescent="0.25">
      <c r="AC406" s="12"/>
    </row>
    <row r="407" spans="29:29" x14ac:dyDescent="0.25">
      <c r="AC407" s="12"/>
    </row>
    <row r="408" spans="29:29" x14ac:dyDescent="0.25">
      <c r="AC408" s="12"/>
    </row>
    <row r="409" spans="29:29" x14ac:dyDescent="0.25">
      <c r="AC409" s="12"/>
    </row>
    <row r="410" spans="29:29" x14ac:dyDescent="0.25">
      <c r="AC410" s="12"/>
    </row>
    <row r="411" spans="29:29" x14ac:dyDescent="0.25">
      <c r="AC411" s="12"/>
    </row>
    <row r="412" spans="29:29" x14ac:dyDescent="0.25">
      <c r="AC412" s="12"/>
    </row>
    <row r="413" spans="29:29" x14ac:dyDescent="0.25">
      <c r="AC413" s="12"/>
    </row>
    <row r="414" spans="29:29" x14ac:dyDescent="0.25">
      <c r="AC414" s="12"/>
    </row>
    <row r="415" spans="29:29" x14ac:dyDescent="0.25">
      <c r="AC415" s="12"/>
    </row>
    <row r="416" spans="29:29" x14ac:dyDescent="0.25">
      <c r="AC416" s="12"/>
    </row>
    <row r="417" spans="29:29" x14ac:dyDescent="0.25">
      <c r="AC417" s="12"/>
    </row>
    <row r="418" spans="29:29" x14ac:dyDescent="0.25">
      <c r="AC418" s="12"/>
    </row>
    <row r="419" spans="29:29" x14ac:dyDescent="0.25">
      <c r="AC419" s="12"/>
    </row>
    <row r="420" spans="29:29" x14ac:dyDescent="0.25">
      <c r="AC420" s="12"/>
    </row>
    <row r="421" spans="29:29" x14ac:dyDescent="0.25">
      <c r="AC421" s="12"/>
    </row>
    <row r="422" spans="29:29" x14ac:dyDescent="0.25">
      <c r="AC422" s="12"/>
    </row>
    <row r="423" spans="29:29" x14ac:dyDescent="0.25">
      <c r="AC423" s="12"/>
    </row>
    <row r="424" spans="29:29" x14ac:dyDescent="0.25">
      <c r="AC424" s="12"/>
    </row>
    <row r="425" spans="29:29" x14ac:dyDescent="0.25">
      <c r="AC425" s="12"/>
    </row>
    <row r="426" spans="29:29" x14ac:dyDescent="0.25">
      <c r="AC426" s="12"/>
    </row>
    <row r="427" spans="29:29" x14ac:dyDescent="0.25">
      <c r="AC427" s="12"/>
    </row>
    <row r="428" spans="29:29" x14ac:dyDescent="0.25">
      <c r="AC428" s="12"/>
    </row>
    <row r="429" spans="29:29" x14ac:dyDescent="0.25">
      <c r="AC429" s="12"/>
    </row>
    <row r="430" spans="29:29" x14ac:dyDescent="0.25">
      <c r="AC430" s="12"/>
    </row>
    <row r="431" spans="29:29" x14ac:dyDescent="0.25">
      <c r="AC431" s="12"/>
    </row>
    <row r="432" spans="29:29" x14ac:dyDescent="0.25">
      <c r="AC432" s="12"/>
    </row>
    <row r="433" spans="29:29" x14ac:dyDescent="0.25">
      <c r="AC433" s="12"/>
    </row>
    <row r="434" spans="29:29" x14ac:dyDescent="0.25">
      <c r="AC434" s="12"/>
    </row>
    <row r="435" spans="29:29" x14ac:dyDescent="0.25">
      <c r="AC435" s="12"/>
    </row>
    <row r="436" spans="29:29" x14ac:dyDescent="0.25">
      <c r="AC436" s="12"/>
    </row>
    <row r="437" spans="29:29" x14ac:dyDescent="0.25">
      <c r="AC437" s="12"/>
    </row>
    <row r="438" spans="29:29" x14ac:dyDescent="0.25">
      <c r="AC438" s="12"/>
    </row>
    <row r="439" spans="29:29" x14ac:dyDescent="0.25">
      <c r="AC439" s="12"/>
    </row>
    <row r="440" spans="29:29" x14ac:dyDescent="0.25">
      <c r="AC440" s="12"/>
    </row>
    <row r="441" spans="29:29" x14ac:dyDescent="0.25">
      <c r="AC441" s="12"/>
    </row>
    <row r="442" spans="29:29" x14ac:dyDescent="0.25">
      <c r="AC442" s="12"/>
    </row>
    <row r="443" spans="29:29" x14ac:dyDescent="0.25">
      <c r="AC443" s="12"/>
    </row>
    <row r="444" spans="29:29" x14ac:dyDescent="0.25">
      <c r="AC444" s="12"/>
    </row>
    <row r="445" spans="29:29" x14ac:dyDescent="0.25">
      <c r="AC445" s="12"/>
    </row>
    <row r="446" spans="29:29" x14ac:dyDescent="0.25">
      <c r="AC446" s="12"/>
    </row>
    <row r="447" spans="29:29" x14ac:dyDescent="0.25">
      <c r="AC447" s="12"/>
    </row>
    <row r="448" spans="29:29" x14ac:dyDescent="0.25">
      <c r="AC448" s="12"/>
    </row>
    <row r="449" spans="29:29" x14ac:dyDescent="0.25">
      <c r="AC449" s="12"/>
    </row>
    <row r="450" spans="29:29" x14ac:dyDescent="0.25">
      <c r="AC450" s="12"/>
    </row>
    <row r="451" spans="29:29" x14ac:dyDescent="0.25">
      <c r="AC451" s="12"/>
    </row>
    <row r="452" spans="29:29" x14ac:dyDescent="0.25">
      <c r="AC452" s="12"/>
    </row>
    <row r="453" spans="29:29" x14ac:dyDescent="0.25">
      <c r="AC453" s="12"/>
    </row>
    <row r="454" spans="29:29" x14ac:dyDescent="0.25">
      <c r="AC454" s="12"/>
    </row>
    <row r="455" spans="29:29" x14ac:dyDescent="0.25">
      <c r="AC455" s="12"/>
    </row>
    <row r="456" spans="29:29" x14ac:dyDescent="0.25">
      <c r="AC456" s="12"/>
    </row>
    <row r="457" spans="29:29" x14ac:dyDescent="0.25">
      <c r="AC457" s="12"/>
    </row>
    <row r="458" spans="29:29" x14ac:dyDescent="0.25">
      <c r="AC458" s="12"/>
    </row>
    <row r="459" spans="29:29" x14ac:dyDescent="0.25">
      <c r="AC459" s="12"/>
    </row>
    <row r="460" spans="29:29" x14ac:dyDescent="0.25">
      <c r="AC460" s="12"/>
    </row>
    <row r="461" spans="29:29" x14ac:dyDescent="0.25">
      <c r="AC461" s="12"/>
    </row>
    <row r="462" spans="29:29" x14ac:dyDescent="0.25">
      <c r="AC462" s="12"/>
    </row>
    <row r="463" spans="29:29" x14ac:dyDescent="0.25">
      <c r="AC463" s="12"/>
    </row>
    <row r="464" spans="29:29" x14ac:dyDescent="0.25">
      <c r="AC464" s="12"/>
    </row>
    <row r="465" spans="29:29" x14ac:dyDescent="0.25">
      <c r="AC465" s="12"/>
    </row>
    <row r="466" spans="29:29" x14ac:dyDescent="0.25">
      <c r="AC466" s="12"/>
    </row>
    <row r="467" spans="29:29" x14ac:dyDescent="0.25">
      <c r="AC467" s="12"/>
    </row>
    <row r="468" spans="29:29" x14ac:dyDescent="0.25">
      <c r="AC468" s="12"/>
    </row>
    <row r="469" spans="29:29" x14ac:dyDescent="0.25">
      <c r="AC469" s="12"/>
    </row>
    <row r="470" spans="29:29" x14ac:dyDescent="0.25">
      <c r="AC470" s="12"/>
    </row>
    <row r="471" spans="29:29" x14ac:dyDescent="0.25">
      <c r="AC471" s="12"/>
    </row>
    <row r="472" spans="29:29" x14ac:dyDescent="0.25">
      <c r="AC472" s="12"/>
    </row>
    <row r="473" spans="29:29" x14ac:dyDescent="0.25">
      <c r="AC473" s="12"/>
    </row>
    <row r="474" spans="29:29" x14ac:dyDescent="0.25">
      <c r="AC474" s="12"/>
    </row>
    <row r="475" spans="29:29" x14ac:dyDescent="0.25">
      <c r="AC475" s="12"/>
    </row>
    <row r="476" spans="29:29" x14ac:dyDescent="0.25">
      <c r="AC476" s="12"/>
    </row>
    <row r="477" spans="29:29" x14ac:dyDescent="0.25">
      <c r="AC477" s="12"/>
    </row>
    <row r="478" spans="29:29" x14ac:dyDescent="0.25">
      <c r="AC478" s="12"/>
    </row>
    <row r="479" spans="29:29" x14ac:dyDescent="0.25">
      <c r="AC479" s="12"/>
    </row>
    <row r="480" spans="29:29" x14ac:dyDescent="0.25">
      <c r="AC480" s="12"/>
    </row>
    <row r="481" spans="29:29" x14ac:dyDescent="0.25">
      <c r="AC481" s="12"/>
    </row>
    <row r="482" spans="29:29" x14ac:dyDescent="0.25">
      <c r="AC482" s="12"/>
    </row>
    <row r="483" spans="29:29" x14ac:dyDescent="0.25">
      <c r="AC483" s="12"/>
    </row>
    <row r="484" spans="29:29" x14ac:dyDescent="0.25">
      <c r="AC484" s="12"/>
    </row>
    <row r="485" spans="29:29" x14ac:dyDescent="0.25">
      <c r="AC485" s="12"/>
    </row>
    <row r="486" spans="29:29" x14ac:dyDescent="0.25">
      <c r="AC486" s="12"/>
    </row>
    <row r="487" spans="29:29" x14ac:dyDescent="0.25">
      <c r="AC487" s="12"/>
    </row>
    <row r="488" spans="29:29" x14ac:dyDescent="0.25">
      <c r="AC488" s="12"/>
    </row>
    <row r="489" spans="29:29" x14ac:dyDescent="0.25">
      <c r="AC489" s="12"/>
    </row>
    <row r="490" spans="29:29" x14ac:dyDescent="0.25">
      <c r="AC490" s="12"/>
    </row>
    <row r="491" spans="29:29" x14ac:dyDescent="0.25">
      <c r="AC491" s="12"/>
    </row>
    <row r="492" spans="29:29" x14ac:dyDescent="0.25">
      <c r="AC492" s="12"/>
    </row>
    <row r="493" spans="29:29" x14ac:dyDescent="0.25">
      <c r="AC493" s="12"/>
    </row>
    <row r="494" spans="29:29" x14ac:dyDescent="0.25">
      <c r="AC494" s="12"/>
    </row>
    <row r="495" spans="29:29" x14ac:dyDescent="0.25">
      <c r="AC495" s="12"/>
    </row>
    <row r="496" spans="29:29" x14ac:dyDescent="0.25">
      <c r="AC496" s="12"/>
    </row>
    <row r="497" spans="29:29" x14ac:dyDescent="0.25">
      <c r="AC497" s="12"/>
    </row>
    <row r="498" spans="29:29" x14ac:dyDescent="0.25">
      <c r="AC498" s="12"/>
    </row>
    <row r="499" spans="29:29" x14ac:dyDescent="0.25">
      <c r="AC499" s="12"/>
    </row>
    <row r="500" spans="29:29" x14ac:dyDescent="0.25">
      <c r="AC500" s="12"/>
    </row>
    <row r="501" spans="29:29" x14ac:dyDescent="0.25">
      <c r="AC501" s="12"/>
    </row>
    <row r="502" spans="29:29" x14ac:dyDescent="0.25">
      <c r="AC502" s="12"/>
    </row>
    <row r="503" spans="29:29" x14ac:dyDescent="0.25">
      <c r="AC503" s="12"/>
    </row>
    <row r="504" spans="29:29" x14ac:dyDescent="0.25">
      <c r="AC504" s="12"/>
    </row>
    <row r="505" spans="29:29" x14ac:dyDescent="0.25">
      <c r="AC505" s="12"/>
    </row>
    <row r="506" spans="29:29" x14ac:dyDescent="0.25">
      <c r="AC506" s="12"/>
    </row>
    <row r="507" spans="29:29" x14ac:dyDescent="0.25">
      <c r="AC507" s="12"/>
    </row>
    <row r="508" spans="29:29" x14ac:dyDescent="0.25">
      <c r="AC508" s="12"/>
    </row>
    <row r="509" spans="29:29" x14ac:dyDescent="0.25">
      <c r="AC509" s="12"/>
    </row>
    <row r="510" spans="29:29" x14ac:dyDescent="0.25">
      <c r="AC510" s="12"/>
    </row>
    <row r="511" spans="29:29" x14ac:dyDescent="0.25">
      <c r="AC511" s="12"/>
    </row>
    <row r="512" spans="29:29" x14ac:dyDescent="0.25">
      <c r="AC512" s="12"/>
    </row>
    <row r="513" spans="29:29" x14ac:dyDescent="0.25">
      <c r="AC513" s="12"/>
    </row>
    <row r="514" spans="29:29" x14ac:dyDescent="0.25">
      <c r="AC514" s="12"/>
    </row>
    <row r="515" spans="29:29" x14ac:dyDescent="0.25">
      <c r="AC515" s="12"/>
    </row>
    <row r="516" spans="29:29" x14ac:dyDescent="0.25">
      <c r="AC516" s="12"/>
    </row>
    <row r="517" spans="29:29" x14ac:dyDescent="0.25">
      <c r="AC517" s="12"/>
    </row>
    <row r="518" spans="29:29" x14ac:dyDescent="0.25">
      <c r="AC518" s="12"/>
    </row>
    <row r="519" spans="29:29" x14ac:dyDescent="0.25">
      <c r="AC519" s="12"/>
    </row>
    <row r="520" spans="29:29" x14ac:dyDescent="0.25">
      <c r="AC520" s="12"/>
    </row>
    <row r="521" spans="29:29" x14ac:dyDescent="0.25">
      <c r="AC521" s="12"/>
    </row>
    <row r="522" spans="29:29" x14ac:dyDescent="0.25">
      <c r="AC522" s="12"/>
    </row>
    <row r="523" spans="29:29" x14ac:dyDescent="0.25">
      <c r="AC523" s="12"/>
    </row>
    <row r="524" spans="29:29" x14ac:dyDescent="0.25">
      <c r="AC524" s="12"/>
    </row>
    <row r="525" spans="29:29" x14ac:dyDescent="0.25">
      <c r="AC525" s="12"/>
    </row>
    <row r="526" spans="29:29" x14ac:dyDescent="0.25">
      <c r="AC526" s="12"/>
    </row>
    <row r="527" spans="29:29" x14ac:dyDescent="0.25">
      <c r="AC527" s="12"/>
    </row>
    <row r="528" spans="29:29" x14ac:dyDescent="0.25">
      <c r="AC528" s="12"/>
    </row>
    <row r="529" spans="29:29" x14ac:dyDescent="0.25">
      <c r="AC529" s="12"/>
    </row>
    <row r="530" spans="29:29" x14ac:dyDescent="0.25">
      <c r="AC530" s="12"/>
    </row>
    <row r="531" spans="29:29" x14ac:dyDescent="0.25">
      <c r="AC531" s="12"/>
    </row>
    <row r="532" spans="29:29" x14ac:dyDescent="0.25">
      <c r="AC532" s="12"/>
    </row>
    <row r="533" spans="29:29" x14ac:dyDescent="0.25">
      <c r="AC533" s="12"/>
    </row>
    <row r="534" spans="29:29" x14ac:dyDescent="0.25">
      <c r="AC534" s="12"/>
    </row>
    <row r="535" spans="29:29" x14ac:dyDescent="0.25">
      <c r="AC535" s="12"/>
    </row>
    <row r="536" spans="29:29" x14ac:dyDescent="0.25">
      <c r="AC536" s="12"/>
    </row>
    <row r="537" spans="29:29" x14ac:dyDescent="0.25">
      <c r="AC537" s="12"/>
    </row>
    <row r="538" spans="29:29" x14ac:dyDescent="0.25">
      <c r="AC538" s="12"/>
    </row>
    <row r="539" spans="29:29" x14ac:dyDescent="0.25">
      <c r="AC539" s="12"/>
    </row>
    <row r="540" spans="29:29" x14ac:dyDescent="0.25">
      <c r="AC540" s="12"/>
    </row>
    <row r="541" spans="29:29" x14ac:dyDescent="0.25">
      <c r="AC541" s="12"/>
    </row>
    <row r="542" spans="29:29" x14ac:dyDescent="0.25">
      <c r="AC542" s="12"/>
    </row>
    <row r="543" spans="29:29" x14ac:dyDescent="0.25">
      <c r="AC543" s="12"/>
    </row>
    <row r="544" spans="29:29" x14ac:dyDescent="0.25">
      <c r="AC544" s="12"/>
    </row>
    <row r="545" spans="29:29" x14ac:dyDescent="0.25">
      <c r="AC545" s="12"/>
    </row>
    <row r="546" spans="29:29" x14ac:dyDescent="0.25">
      <c r="AC546" s="12"/>
    </row>
    <row r="547" spans="29:29" x14ac:dyDescent="0.25">
      <c r="AC547" s="12"/>
    </row>
    <row r="548" spans="29:29" x14ac:dyDescent="0.25">
      <c r="AC548" s="12"/>
    </row>
    <row r="549" spans="29:29" x14ac:dyDescent="0.25">
      <c r="AC549" s="12"/>
    </row>
    <row r="550" spans="29:29" x14ac:dyDescent="0.25">
      <c r="AC550" s="12"/>
    </row>
    <row r="551" spans="29:29" x14ac:dyDescent="0.25">
      <c r="AC551" s="12"/>
    </row>
    <row r="552" spans="29:29" x14ac:dyDescent="0.25">
      <c r="AC552" s="12"/>
    </row>
    <row r="553" spans="29:29" x14ac:dyDescent="0.25">
      <c r="AC553" s="12"/>
    </row>
    <row r="554" spans="29:29" x14ac:dyDescent="0.25">
      <c r="AC554" s="12"/>
    </row>
    <row r="555" spans="29:29" x14ac:dyDescent="0.25">
      <c r="AC555" s="12"/>
    </row>
    <row r="556" spans="29:29" x14ac:dyDescent="0.25">
      <c r="AC556" s="12"/>
    </row>
    <row r="557" spans="29:29" x14ac:dyDescent="0.25">
      <c r="AC557" s="12"/>
    </row>
    <row r="558" spans="29:29" x14ac:dyDescent="0.25">
      <c r="AC558" s="12"/>
    </row>
    <row r="559" spans="29:29" x14ac:dyDescent="0.25">
      <c r="AC559" s="12"/>
    </row>
    <row r="560" spans="29:29" x14ac:dyDescent="0.25">
      <c r="AC560" s="12"/>
    </row>
    <row r="561" spans="29:29" x14ac:dyDescent="0.25">
      <c r="AC561" s="12"/>
    </row>
    <row r="562" spans="29:29" x14ac:dyDescent="0.25">
      <c r="AC562" s="12"/>
    </row>
    <row r="563" spans="29:29" x14ac:dyDescent="0.25">
      <c r="AC563" s="12"/>
    </row>
  </sheetData>
  <mergeCells count="5">
    <mergeCell ref="AC4:AC8"/>
    <mergeCell ref="J7:U7"/>
    <mergeCell ref="F7:H7"/>
    <mergeCell ref="AB5:AB8"/>
    <mergeCell ref="B4:D5"/>
  </mergeCells>
  <phoneticPr fontId="0" type="noConversion"/>
  <pageMargins left="0.15748031496062992" right="0.15748031496062992" top="0.19685039370078741" bottom="0.45" header="0.19685039370078741" footer="0.11811023622047245"/>
  <pageSetup orientation="landscape" horizontalDpi="4294967293" verticalDpi="0" r:id="rId1"/>
  <headerFooter alignWithMargins="0">
    <oddFooter>&amp;L&amp;8KNP 2011 Checklist - Birds&amp;C&amp;8Page &amp;P of &amp;N</oddFooter>
  </headerFooter>
  <rowBreaks count="3" manualBreakCount="3">
    <brk id="182" max="23" man="1"/>
    <brk id="209" max="23" man="1"/>
    <brk id="243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1"/>
  <sheetViews>
    <sheetView zoomScaleNormal="100" workbookViewId="0">
      <pane ySplit="9" topLeftCell="A43" activePane="bottomLeft" state="frozen"/>
      <selection pane="bottomLeft" activeCell="T2" sqref="T2"/>
    </sheetView>
  </sheetViews>
  <sheetFormatPr defaultRowHeight="13.2" x14ac:dyDescent="0.25"/>
  <cols>
    <col min="1" max="1" width="2.33203125" bestFit="1" customWidth="1"/>
    <col min="2" max="2" width="1.6640625" customWidth="1"/>
    <col min="3" max="3" width="23.88671875" style="12" customWidth="1"/>
    <col min="4" max="4" width="20.6640625" style="13" customWidth="1"/>
    <col min="5" max="5" width="1" style="3" customWidth="1"/>
    <col min="6" max="6" width="3.6640625" style="1" customWidth="1"/>
    <col min="7" max="7" width="3.6640625" customWidth="1"/>
    <col min="8" max="8" width="3.6640625" style="7" customWidth="1"/>
    <col min="9" max="9" width="0.88671875" style="7" customWidth="1"/>
    <col min="10" max="21" width="2" style="7" customWidth="1"/>
    <col min="22" max="22" width="1" style="7" customWidth="1"/>
    <col min="23" max="23" width="17.5546875" style="2" customWidth="1"/>
    <col min="24" max="24" width="32.109375" style="2" customWidth="1"/>
    <col min="25" max="25" width="1" style="2" customWidth="1"/>
    <col min="26" max="26" width="12.5546875" style="3" customWidth="1"/>
    <col min="27" max="27" width="14.109375" style="3" customWidth="1"/>
    <col min="28" max="28" width="6.33203125" style="2" customWidth="1"/>
    <col min="29" max="29" width="7" style="33" customWidth="1"/>
    <col min="30" max="30" width="4.6640625" style="2" bestFit="1" customWidth="1"/>
  </cols>
  <sheetData>
    <row r="1" spans="1:31" ht="15.6" x14ac:dyDescent="0.25">
      <c r="A1" s="37" t="s">
        <v>279</v>
      </c>
      <c r="B1" s="22"/>
      <c r="C1" s="38"/>
      <c r="D1" s="39"/>
      <c r="E1" s="40"/>
      <c r="F1" s="20"/>
      <c r="G1" s="2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41" t="str">
        <f>'Index - Family Tribe'!E1</f>
        <v>2021 Checklist</v>
      </c>
      <c r="Y1" s="18"/>
      <c r="Z1" s="40"/>
      <c r="AA1" s="42"/>
      <c r="AB1" s="40"/>
      <c r="AC1" s="43"/>
      <c r="AD1" s="21"/>
      <c r="AE1" s="21"/>
    </row>
    <row r="2" spans="1:31" x14ac:dyDescent="0.25">
      <c r="A2" s="22"/>
      <c r="B2" s="22" t="s">
        <v>400</v>
      </c>
      <c r="E2" s="23"/>
      <c r="G2" s="43"/>
      <c r="H2" s="43"/>
      <c r="I2" s="18"/>
      <c r="J2" s="1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8"/>
      <c r="W2" s="21"/>
      <c r="X2" s="43" t="s">
        <v>1900</v>
      </c>
      <c r="Y2" s="21"/>
      <c r="Z2" s="23"/>
      <c r="AA2" s="23"/>
      <c r="AB2" s="21"/>
      <c r="AC2" s="53"/>
      <c r="AD2" s="21"/>
      <c r="AE2" s="22"/>
    </row>
    <row r="3" spans="1:31" ht="12.75" customHeight="1" x14ac:dyDescent="0.25">
      <c r="A3" s="22"/>
      <c r="B3" s="37"/>
      <c r="C3" s="37"/>
      <c r="D3" s="44"/>
      <c r="E3" s="23"/>
      <c r="F3" s="40" t="s">
        <v>275</v>
      </c>
      <c r="G3" s="43"/>
      <c r="H3" s="43"/>
      <c r="I3" s="19"/>
      <c r="J3" s="18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9"/>
      <c r="W3" s="34"/>
      <c r="X3" s="21"/>
      <c r="Y3" s="21"/>
      <c r="Z3" s="23"/>
      <c r="AA3" s="23"/>
      <c r="AB3" s="21"/>
      <c r="AC3" s="53"/>
      <c r="AD3" s="21"/>
      <c r="AE3" s="22"/>
    </row>
    <row r="4" spans="1:31" ht="12.75" customHeight="1" x14ac:dyDescent="0.25">
      <c r="B4" s="11"/>
      <c r="C4" s="11"/>
      <c r="D4" s="11"/>
      <c r="E4" s="23"/>
      <c r="F4" s="40" t="s">
        <v>283</v>
      </c>
      <c r="G4" s="43"/>
      <c r="H4" s="43"/>
      <c r="I4" s="17"/>
      <c r="J4" s="1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7"/>
      <c r="W4" s="21"/>
      <c r="X4" s="21"/>
      <c r="Y4" s="21"/>
      <c r="Z4" s="23"/>
      <c r="AA4" s="23"/>
      <c r="AB4" s="10"/>
      <c r="AC4" s="273" t="s">
        <v>251</v>
      </c>
      <c r="AD4" s="21"/>
      <c r="AE4" s="22"/>
    </row>
    <row r="5" spans="1:31" ht="21" x14ac:dyDescent="0.4">
      <c r="A5" s="254"/>
      <c r="B5" s="254"/>
      <c r="C5" s="254" t="s">
        <v>1778</v>
      </c>
      <c r="D5" s="254"/>
      <c r="E5" s="19"/>
      <c r="F5" s="40" t="s">
        <v>276</v>
      </c>
      <c r="G5" s="22"/>
      <c r="H5" s="1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8"/>
      <c r="W5" s="19"/>
      <c r="Y5" s="19"/>
      <c r="Z5" s="19"/>
      <c r="AA5" s="35"/>
      <c r="AB5" s="273" t="s">
        <v>298</v>
      </c>
      <c r="AC5" s="273"/>
      <c r="AD5" s="19"/>
      <c r="AE5" s="22"/>
    </row>
    <row r="6" spans="1:31" ht="21.75" customHeight="1" x14ac:dyDescent="0.25">
      <c r="C6" s="256" t="s">
        <v>1779</v>
      </c>
      <c r="D6" s="32"/>
      <c r="E6" s="19"/>
      <c r="F6" s="19"/>
      <c r="G6" s="22"/>
      <c r="H6" s="18"/>
      <c r="I6" s="18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18"/>
      <c r="W6" s="21"/>
      <c r="X6" s="19"/>
      <c r="Y6" s="19"/>
      <c r="Z6" s="19"/>
      <c r="AA6" s="35"/>
      <c r="AB6" s="273"/>
      <c r="AC6" s="273"/>
      <c r="AD6" s="19"/>
      <c r="AE6" s="22"/>
    </row>
    <row r="7" spans="1:31" x14ac:dyDescent="0.25">
      <c r="A7" s="22"/>
      <c r="B7" s="22"/>
      <c r="D7" s="32"/>
      <c r="E7" s="19"/>
      <c r="F7" s="274" t="s">
        <v>268</v>
      </c>
      <c r="G7" s="274"/>
      <c r="H7" s="274"/>
      <c r="I7" s="45"/>
      <c r="J7" s="274" t="s">
        <v>752</v>
      </c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45"/>
      <c r="W7" s="21"/>
      <c r="X7" s="21"/>
      <c r="Y7" s="21"/>
      <c r="Z7" s="19"/>
      <c r="AA7" s="35"/>
      <c r="AB7" s="273"/>
      <c r="AC7" s="273"/>
      <c r="AD7" s="19"/>
      <c r="AE7" s="22"/>
    </row>
    <row r="8" spans="1:31" x14ac:dyDescent="0.25">
      <c r="A8" s="46" t="s">
        <v>253</v>
      </c>
      <c r="B8" s="22"/>
      <c r="C8" s="30" t="s">
        <v>108</v>
      </c>
      <c r="D8" s="36" t="s">
        <v>109</v>
      </c>
      <c r="E8" s="50"/>
      <c r="F8" s="47" t="s">
        <v>280</v>
      </c>
      <c r="G8" s="47" t="s">
        <v>281</v>
      </c>
      <c r="H8" s="48" t="s">
        <v>282</v>
      </c>
      <c r="I8" s="17"/>
      <c r="J8" s="49" t="s">
        <v>259</v>
      </c>
      <c r="K8" s="49" t="s">
        <v>260</v>
      </c>
      <c r="L8" s="49" t="s">
        <v>261</v>
      </c>
      <c r="M8" s="49" t="s">
        <v>262</v>
      </c>
      <c r="N8" s="49" t="s">
        <v>261</v>
      </c>
      <c r="O8" s="49" t="s">
        <v>259</v>
      </c>
      <c r="P8" s="49" t="s">
        <v>259</v>
      </c>
      <c r="Q8" s="49" t="s">
        <v>262</v>
      </c>
      <c r="R8" s="49" t="s">
        <v>263</v>
      </c>
      <c r="S8" s="49" t="s">
        <v>255</v>
      </c>
      <c r="T8" s="49" t="s">
        <v>264</v>
      </c>
      <c r="U8" s="49" t="s">
        <v>265</v>
      </c>
      <c r="V8" s="18"/>
      <c r="W8" s="46" t="s">
        <v>267</v>
      </c>
      <c r="X8" s="46" t="s">
        <v>397</v>
      </c>
      <c r="Y8" s="50"/>
      <c r="Z8" s="46" t="s">
        <v>110</v>
      </c>
      <c r="AA8" s="127" t="s">
        <v>286</v>
      </c>
      <c r="AB8" s="273"/>
      <c r="AC8" s="273"/>
      <c r="AD8" s="19"/>
      <c r="AE8" s="22"/>
    </row>
    <row r="9" spans="1:31" ht="6" customHeight="1" x14ac:dyDescent="0.25">
      <c r="A9" s="19"/>
      <c r="B9" s="22"/>
      <c r="C9" s="14"/>
      <c r="D9" s="32"/>
      <c r="E9" s="19"/>
      <c r="F9" s="15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9"/>
      <c r="X9" s="19"/>
      <c r="Y9" s="19"/>
      <c r="Z9" s="19"/>
      <c r="AA9" s="35"/>
      <c r="AB9" s="21"/>
      <c r="AC9" s="53"/>
      <c r="AD9" s="19"/>
      <c r="AE9" s="22"/>
    </row>
    <row r="10" spans="1:31" s="31" customFormat="1" x14ac:dyDescent="0.25">
      <c r="A10" s="51"/>
      <c r="B10" s="22"/>
      <c r="C10" s="129" t="s">
        <v>80</v>
      </c>
      <c r="D10" s="126"/>
      <c r="E10" s="22"/>
      <c r="F10" s="27"/>
      <c r="G10" s="27"/>
      <c r="H10" s="27"/>
      <c r="I10" s="2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2"/>
      <c r="W10" s="29"/>
      <c r="X10" s="29"/>
      <c r="Y10" s="29"/>
      <c r="Z10" s="29"/>
      <c r="AA10" s="57"/>
      <c r="AB10" s="54"/>
      <c r="AD10" s="50"/>
      <c r="AE10" s="52"/>
    </row>
    <row r="11" spans="1:31" s="31" customFormat="1" x14ac:dyDescent="0.25">
      <c r="A11" s="51"/>
      <c r="B11" s="22"/>
      <c r="C11" s="102" t="s">
        <v>88</v>
      </c>
      <c r="D11" s="126" t="s">
        <v>610</v>
      </c>
      <c r="E11" s="22"/>
      <c r="F11" s="27"/>
      <c r="G11" s="27"/>
      <c r="H11" s="27"/>
      <c r="I11" s="2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2"/>
      <c r="W11" s="29"/>
      <c r="X11" s="29"/>
      <c r="Y11" s="29"/>
      <c r="Z11" s="29" t="s">
        <v>653</v>
      </c>
      <c r="AA11" s="57" t="s">
        <v>641</v>
      </c>
      <c r="AB11" s="54">
        <v>1</v>
      </c>
      <c r="AC11" s="103">
        <v>1</v>
      </c>
      <c r="AD11" s="50"/>
      <c r="AE11" s="52"/>
    </row>
    <row r="12" spans="1:31" s="31" customFormat="1" x14ac:dyDescent="0.25">
      <c r="A12" s="51"/>
      <c r="B12" s="22"/>
      <c r="C12" s="102" t="s">
        <v>81</v>
      </c>
      <c r="D12" s="126" t="s">
        <v>611</v>
      </c>
      <c r="E12" s="22"/>
      <c r="F12" s="27"/>
      <c r="G12" s="27"/>
      <c r="H12" s="27"/>
      <c r="I12" s="2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9"/>
      <c r="X12" s="29"/>
      <c r="Y12" s="29"/>
      <c r="Z12" s="29" t="s">
        <v>656</v>
      </c>
      <c r="AA12" s="57" t="s">
        <v>639</v>
      </c>
      <c r="AB12" s="54">
        <v>1</v>
      </c>
      <c r="AC12" s="103">
        <v>2</v>
      </c>
      <c r="AD12" s="50"/>
      <c r="AE12" s="52"/>
    </row>
    <row r="13" spans="1:31" s="31" customFormat="1" x14ac:dyDescent="0.25">
      <c r="A13" s="51"/>
      <c r="B13" s="22"/>
      <c r="C13" s="102" t="s">
        <v>82</v>
      </c>
      <c r="D13" s="126" t="s">
        <v>612</v>
      </c>
      <c r="E13" s="22"/>
      <c r="F13" s="27"/>
      <c r="G13" s="27"/>
      <c r="H13" s="27"/>
      <c r="I13" s="2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9"/>
      <c r="X13" s="29"/>
      <c r="Y13" s="29"/>
      <c r="Z13" s="29" t="s">
        <v>656</v>
      </c>
      <c r="AA13" s="57" t="s">
        <v>639</v>
      </c>
      <c r="AB13" s="54">
        <v>1</v>
      </c>
      <c r="AC13" s="103">
        <v>3</v>
      </c>
      <c r="AD13" s="50"/>
      <c r="AE13" s="52"/>
    </row>
    <row r="14" spans="1:31" s="31" customFormat="1" x14ac:dyDescent="0.25">
      <c r="A14" s="51"/>
      <c r="B14" s="22"/>
      <c r="C14" s="102" t="s">
        <v>84</v>
      </c>
      <c r="D14" s="126" t="s">
        <v>613</v>
      </c>
      <c r="E14" s="22"/>
      <c r="F14" s="27"/>
      <c r="G14" s="27"/>
      <c r="H14" s="27"/>
      <c r="I14" s="2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2"/>
      <c r="W14" s="29"/>
      <c r="X14" s="29"/>
      <c r="Y14" s="29"/>
      <c r="Z14" s="29" t="s">
        <v>656</v>
      </c>
      <c r="AA14" s="57" t="s">
        <v>639</v>
      </c>
      <c r="AB14" s="54">
        <v>1</v>
      </c>
      <c r="AC14" s="103">
        <v>4</v>
      </c>
      <c r="AD14" s="50"/>
      <c r="AE14" s="52"/>
    </row>
    <row r="15" spans="1:31" s="31" customFormat="1" x14ac:dyDescent="0.25">
      <c r="A15" s="51"/>
      <c r="B15" s="22"/>
      <c r="C15" s="102" t="s">
        <v>85</v>
      </c>
      <c r="D15" s="126" t="s">
        <v>614</v>
      </c>
      <c r="E15" s="22"/>
      <c r="F15" s="27"/>
      <c r="G15" s="27"/>
      <c r="H15" s="27"/>
      <c r="I15" s="2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2"/>
      <c r="W15" s="29"/>
      <c r="X15" s="29"/>
      <c r="Y15" s="29"/>
      <c r="Z15" s="29" t="s">
        <v>656</v>
      </c>
      <c r="AA15" s="57" t="s">
        <v>639</v>
      </c>
      <c r="AB15" s="54">
        <v>1</v>
      </c>
      <c r="AC15" s="103">
        <v>5</v>
      </c>
      <c r="AD15" s="50"/>
      <c r="AE15" s="52"/>
    </row>
    <row r="16" spans="1:31" s="31" customFormat="1" x14ac:dyDescent="0.25">
      <c r="A16" s="51"/>
      <c r="B16" s="22"/>
      <c r="C16" s="102" t="s">
        <v>83</v>
      </c>
      <c r="D16" s="126" t="s">
        <v>615</v>
      </c>
      <c r="E16" s="22"/>
      <c r="F16" s="27"/>
      <c r="G16" s="27"/>
      <c r="H16" s="27"/>
      <c r="I16" s="2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2"/>
      <c r="W16" s="29"/>
      <c r="X16" s="29"/>
      <c r="Y16" s="29"/>
      <c r="Z16" s="29" t="s">
        <v>655</v>
      </c>
      <c r="AA16" s="57" t="s">
        <v>638</v>
      </c>
      <c r="AB16" s="54">
        <v>1</v>
      </c>
      <c r="AC16" s="103">
        <v>6</v>
      </c>
      <c r="AD16" s="50"/>
      <c r="AE16" s="52"/>
    </row>
    <row r="17" spans="1:31" s="31" customFormat="1" x14ac:dyDescent="0.25">
      <c r="A17" s="51"/>
      <c r="B17" s="22"/>
      <c r="C17" s="102" t="s">
        <v>95</v>
      </c>
      <c r="D17" s="126" t="s">
        <v>616</v>
      </c>
      <c r="E17" s="22"/>
      <c r="F17" s="27"/>
      <c r="G17" s="27"/>
      <c r="H17" s="27"/>
      <c r="I17" s="2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2"/>
      <c r="W17" s="29"/>
      <c r="X17" s="9"/>
      <c r="Y17" s="29"/>
      <c r="Z17" s="29" t="s">
        <v>654</v>
      </c>
      <c r="AA17" s="57" t="s">
        <v>642</v>
      </c>
      <c r="AB17" s="54">
        <v>1</v>
      </c>
      <c r="AC17" s="103">
        <v>7</v>
      </c>
      <c r="AD17" s="50"/>
      <c r="AE17" s="52"/>
    </row>
    <row r="18" spans="1:31" s="31" customFormat="1" x14ac:dyDescent="0.25">
      <c r="A18" s="51"/>
      <c r="B18" s="22"/>
      <c r="C18" s="102" t="s">
        <v>96</v>
      </c>
      <c r="D18" s="126" t="s">
        <v>617</v>
      </c>
      <c r="E18" s="22"/>
      <c r="F18" s="27"/>
      <c r="G18" s="27"/>
      <c r="H18" s="27"/>
      <c r="I18" s="2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2"/>
      <c r="W18" s="29"/>
      <c r="X18" s="9"/>
      <c r="Y18" s="29"/>
      <c r="Z18" s="29" t="s">
        <v>657</v>
      </c>
      <c r="AA18" s="57" t="s">
        <v>643</v>
      </c>
      <c r="AB18" s="54">
        <v>1</v>
      </c>
      <c r="AC18" s="103">
        <v>8</v>
      </c>
      <c r="AD18" s="50"/>
      <c r="AE18" s="52"/>
    </row>
    <row r="19" spans="1:31" s="31" customFormat="1" x14ac:dyDescent="0.25">
      <c r="A19" s="51"/>
      <c r="B19" s="22"/>
      <c r="C19" s="102" t="s">
        <v>753</v>
      </c>
      <c r="D19" s="126" t="s">
        <v>754</v>
      </c>
      <c r="E19" s="22"/>
      <c r="F19" s="27"/>
      <c r="G19" s="27"/>
      <c r="H19" s="27"/>
      <c r="I19" s="2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2"/>
      <c r="W19" s="29"/>
      <c r="X19" s="9"/>
      <c r="Y19" s="29"/>
      <c r="Z19" s="29" t="s">
        <v>657</v>
      </c>
      <c r="AA19" s="57" t="s">
        <v>643</v>
      </c>
      <c r="AB19" s="54">
        <v>1</v>
      </c>
      <c r="AC19" s="103">
        <v>9</v>
      </c>
      <c r="AD19" s="50"/>
      <c r="AE19" s="52"/>
    </row>
    <row r="20" spans="1:31" s="31" customFormat="1" x14ac:dyDescent="0.25">
      <c r="A20" s="51"/>
      <c r="B20" s="22"/>
      <c r="C20" s="102" t="s">
        <v>1817</v>
      </c>
      <c r="D20" s="126" t="s">
        <v>1818</v>
      </c>
      <c r="E20" s="22"/>
      <c r="F20" s="27"/>
      <c r="G20" s="27"/>
      <c r="H20" s="27"/>
      <c r="I20" s="2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2"/>
      <c r="W20" s="29"/>
      <c r="X20" s="9"/>
      <c r="Y20" s="29"/>
      <c r="Z20" s="29" t="s">
        <v>657</v>
      </c>
      <c r="AA20" s="57" t="s">
        <v>643</v>
      </c>
      <c r="AB20" s="54">
        <v>1</v>
      </c>
      <c r="AC20" s="103">
        <v>10</v>
      </c>
      <c r="AD20" s="50"/>
      <c r="AE20" s="52"/>
    </row>
    <row r="21" spans="1:31" s="31" customFormat="1" x14ac:dyDescent="0.25">
      <c r="A21" s="51"/>
      <c r="B21" s="22"/>
      <c r="C21" s="102" t="s">
        <v>86</v>
      </c>
      <c r="D21" s="126" t="s">
        <v>618</v>
      </c>
      <c r="E21" s="22"/>
      <c r="F21" s="27"/>
      <c r="G21" s="27"/>
      <c r="H21" s="27"/>
      <c r="I21" s="2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2"/>
      <c r="W21" s="29"/>
      <c r="X21" s="29"/>
      <c r="Y21" s="29"/>
      <c r="Z21" s="29" t="s">
        <v>657</v>
      </c>
      <c r="AA21" s="57" t="s">
        <v>643</v>
      </c>
      <c r="AB21" s="54">
        <v>1</v>
      </c>
      <c r="AC21" s="103">
        <v>11</v>
      </c>
      <c r="AD21" s="50"/>
      <c r="AE21" s="52"/>
    </row>
    <row r="22" spans="1:31" s="31" customFormat="1" x14ac:dyDescent="0.25">
      <c r="A22" s="51"/>
      <c r="B22" s="22"/>
      <c r="C22" s="102" t="s">
        <v>91</v>
      </c>
      <c r="D22" s="126" t="s">
        <v>619</v>
      </c>
      <c r="E22" s="22"/>
      <c r="F22" s="27"/>
      <c r="G22" s="27"/>
      <c r="H22" s="27"/>
      <c r="I22" s="2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2"/>
      <c r="W22" s="29"/>
      <c r="X22" s="29"/>
      <c r="Y22" s="29"/>
      <c r="Z22" s="29" t="s">
        <v>657</v>
      </c>
      <c r="AA22" s="57" t="s">
        <v>643</v>
      </c>
      <c r="AB22" s="54">
        <v>1</v>
      </c>
      <c r="AC22" s="103">
        <v>12</v>
      </c>
      <c r="AD22" s="50"/>
      <c r="AE22" s="52"/>
    </row>
    <row r="23" spans="1:31" s="31" customFormat="1" x14ac:dyDescent="0.25">
      <c r="A23" s="51"/>
      <c r="B23" s="22"/>
      <c r="C23" s="102" t="s">
        <v>87</v>
      </c>
      <c r="D23" s="126" t="s">
        <v>620</v>
      </c>
      <c r="E23" s="22"/>
      <c r="F23" s="27"/>
      <c r="G23" s="27"/>
      <c r="H23" s="27"/>
      <c r="I23" s="2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2"/>
      <c r="W23" s="29"/>
      <c r="X23" s="29"/>
      <c r="Y23" s="29"/>
      <c r="Z23" s="29" t="s">
        <v>645</v>
      </c>
      <c r="AA23" s="57" t="s">
        <v>644</v>
      </c>
      <c r="AB23" s="54">
        <v>1</v>
      </c>
      <c r="AC23" s="103">
        <v>13</v>
      </c>
      <c r="AD23" s="50"/>
      <c r="AE23" s="52"/>
    </row>
    <row r="24" spans="1:31" s="31" customFormat="1" x14ac:dyDescent="0.25">
      <c r="A24" s="51"/>
      <c r="B24" s="22"/>
      <c r="C24" s="102" t="s">
        <v>290</v>
      </c>
      <c r="D24" s="126" t="s">
        <v>291</v>
      </c>
      <c r="E24" s="22"/>
      <c r="F24" s="27"/>
      <c r="G24" s="27"/>
      <c r="H24" s="27"/>
      <c r="I24" s="2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2"/>
      <c r="W24" s="29"/>
      <c r="X24" s="29"/>
      <c r="Y24" s="29"/>
      <c r="Z24" s="29" t="s">
        <v>645</v>
      </c>
      <c r="AA24" s="57" t="s">
        <v>644</v>
      </c>
      <c r="AB24" s="54">
        <v>1</v>
      </c>
      <c r="AC24" s="103">
        <v>14</v>
      </c>
      <c r="AD24" s="50"/>
      <c r="AE24" s="52"/>
    </row>
    <row r="25" spans="1:31" s="31" customFormat="1" x14ac:dyDescent="0.25">
      <c r="A25" s="51"/>
      <c r="B25" s="22"/>
      <c r="C25" s="102" t="s">
        <v>1821</v>
      </c>
      <c r="D25" s="126" t="s">
        <v>1822</v>
      </c>
      <c r="E25" s="22"/>
      <c r="F25" s="27"/>
      <c r="G25" s="27"/>
      <c r="H25" s="27"/>
      <c r="I25" s="2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2"/>
      <c r="W25" s="29"/>
      <c r="X25" s="29"/>
      <c r="Y25" s="29"/>
      <c r="Z25" s="29" t="s">
        <v>645</v>
      </c>
      <c r="AA25" s="57" t="s">
        <v>644</v>
      </c>
      <c r="AB25" s="54">
        <v>1</v>
      </c>
      <c r="AC25" s="103">
        <v>15</v>
      </c>
      <c r="AD25" s="50"/>
      <c r="AE25" s="52"/>
    </row>
    <row r="26" spans="1:31" s="31" customFormat="1" x14ac:dyDescent="0.25">
      <c r="A26" s="51"/>
      <c r="B26" s="22"/>
      <c r="C26" s="102" t="s">
        <v>89</v>
      </c>
      <c r="D26" s="126" t="s">
        <v>621</v>
      </c>
      <c r="E26" s="22"/>
      <c r="F26" s="27"/>
      <c r="G26" s="27"/>
      <c r="H26" s="27"/>
      <c r="I26" s="2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2"/>
      <c r="W26" s="29"/>
      <c r="X26" s="29"/>
      <c r="Y26" s="29"/>
      <c r="Z26" s="29" t="s">
        <v>1849</v>
      </c>
      <c r="AA26" s="57" t="s">
        <v>646</v>
      </c>
      <c r="AB26" s="54">
        <v>1</v>
      </c>
      <c r="AC26" s="103">
        <v>16</v>
      </c>
      <c r="AD26" s="50"/>
      <c r="AE26" s="52"/>
    </row>
    <row r="27" spans="1:31" s="31" customFormat="1" x14ac:dyDescent="0.25">
      <c r="A27" s="51"/>
      <c r="B27" s="22"/>
      <c r="C27" s="102" t="s">
        <v>90</v>
      </c>
      <c r="D27" s="126" t="s">
        <v>622</v>
      </c>
      <c r="E27" s="22"/>
      <c r="F27" s="27"/>
      <c r="G27" s="27"/>
      <c r="H27" s="27"/>
      <c r="I27" s="2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2"/>
      <c r="W27" s="29"/>
      <c r="X27" s="29"/>
      <c r="Y27" s="29"/>
      <c r="Z27" s="29" t="s">
        <v>1849</v>
      </c>
      <c r="AA27" s="57" t="s">
        <v>646</v>
      </c>
      <c r="AB27" s="54">
        <v>1</v>
      </c>
      <c r="AC27" s="103">
        <v>17</v>
      </c>
      <c r="AD27" s="50"/>
      <c r="AE27" s="52"/>
    </row>
    <row r="28" spans="1:31" s="31" customFormat="1" x14ac:dyDescent="0.25">
      <c r="A28" s="51"/>
      <c r="B28" s="22"/>
      <c r="C28" s="102" t="s">
        <v>92</v>
      </c>
      <c r="D28" s="126" t="s">
        <v>623</v>
      </c>
      <c r="E28" s="22"/>
      <c r="F28" s="27"/>
      <c r="G28" s="27"/>
      <c r="H28" s="27"/>
      <c r="I28" s="2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2"/>
      <c r="W28" s="29"/>
      <c r="X28" s="29"/>
      <c r="Y28" s="29"/>
      <c r="Z28" s="29" t="s">
        <v>1849</v>
      </c>
      <c r="AA28" s="57" t="s">
        <v>646</v>
      </c>
      <c r="AB28" s="54">
        <v>1</v>
      </c>
      <c r="AC28" s="103">
        <v>18</v>
      </c>
      <c r="AD28" s="50"/>
      <c r="AE28" s="52"/>
    </row>
    <row r="29" spans="1:31" s="31" customFormat="1" x14ac:dyDescent="0.25">
      <c r="A29" s="51"/>
      <c r="B29" s="22"/>
      <c r="C29" s="102" t="s">
        <v>93</v>
      </c>
      <c r="D29" s="126" t="s">
        <v>624</v>
      </c>
      <c r="E29" s="22"/>
      <c r="F29" s="27"/>
      <c r="G29" s="27"/>
      <c r="H29" s="27"/>
      <c r="I29" s="2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2"/>
      <c r="W29" s="29"/>
      <c r="X29" s="29"/>
      <c r="Y29" s="29"/>
      <c r="Z29" s="29" t="s">
        <v>1850</v>
      </c>
      <c r="AA29" s="57" t="s">
        <v>647</v>
      </c>
      <c r="AB29" s="54">
        <v>1</v>
      </c>
      <c r="AC29" s="103">
        <v>20</v>
      </c>
      <c r="AD29" s="50"/>
      <c r="AE29" s="52"/>
    </row>
    <row r="30" spans="1:31" s="31" customFormat="1" x14ac:dyDescent="0.25">
      <c r="A30" s="51"/>
      <c r="B30" s="22"/>
      <c r="C30" s="102" t="s">
        <v>640</v>
      </c>
      <c r="D30" s="126" t="s">
        <v>625</v>
      </c>
      <c r="E30" s="22"/>
      <c r="F30" s="27"/>
      <c r="G30" s="27"/>
      <c r="H30" s="27"/>
      <c r="I30" s="2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2"/>
      <c r="W30" s="29"/>
      <c r="X30" s="29"/>
      <c r="Y30" s="29"/>
      <c r="Z30" s="29" t="s">
        <v>649</v>
      </c>
      <c r="AA30" s="57" t="s">
        <v>648</v>
      </c>
      <c r="AB30" s="54">
        <v>1</v>
      </c>
      <c r="AC30" s="103">
        <v>21</v>
      </c>
      <c r="AD30" s="50"/>
      <c r="AE30" s="52"/>
    </row>
    <row r="31" spans="1:31" s="31" customFormat="1" x14ac:dyDescent="0.25">
      <c r="A31" s="51"/>
      <c r="B31" s="22"/>
      <c r="C31" s="102" t="s">
        <v>1819</v>
      </c>
      <c r="D31" s="126" t="s">
        <v>1820</v>
      </c>
      <c r="E31" s="22"/>
      <c r="F31" s="27"/>
      <c r="G31" s="27"/>
      <c r="H31" s="27"/>
      <c r="I31" s="2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2"/>
      <c r="W31" s="29"/>
      <c r="X31" s="29"/>
      <c r="Y31" s="29"/>
      <c r="Z31" s="29" t="s">
        <v>1848</v>
      </c>
      <c r="AA31" s="57" t="s">
        <v>1847</v>
      </c>
      <c r="AB31" s="54">
        <v>1</v>
      </c>
      <c r="AC31" s="103">
        <v>22</v>
      </c>
      <c r="AD31" s="50"/>
      <c r="AE31" s="52"/>
    </row>
    <row r="32" spans="1:31" s="31" customFormat="1" x14ac:dyDescent="0.25">
      <c r="A32" s="51"/>
      <c r="B32" s="22"/>
      <c r="C32" s="102" t="s">
        <v>94</v>
      </c>
      <c r="D32" s="126" t="s">
        <v>626</v>
      </c>
      <c r="E32" s="22"/>
      <c r="F32" s="27"/>
      <c r="G32" s="27"/>
      <c r="H32" s="27"/>
      <c r="I32" s="2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2"/>
      <c r="W32" s="29"/>
      <c r="X32" s="29"/>
      <c r="Y32" s="29"/>
      <c r="Z32" s="29" t="s">
        <v>94</v>
      </c>
      <c r="AA32" s="57" t="s">
        <v>650</v>
      </c>
      <c r="AB32" s="54">
        <v>1</v>
      </c>
      <c r="AC32" s="103">
        <v>23</v>
      </c>
      <c r="AD32" s="50"/>
      <c r="AE32" s="52"/>
    </row>
    <row r="33" spans="1:31" s="31" customFormat="1" x14ac:dyDescent="0.25">
      <c r="A33" s="51"/>
      <c r="B33" s="22"/>
      <c r="C33" s="102" t="s">
        <v>97</v>
      </c>
      <c r="D33" s="126" t="s">
        <v>627</v>
      </c>
      <c r="E33" s="22"/>
      <c r="F33" s="27"/>
      <c r="G33" s="27"/>
      <c r="H33" s="27"/>
      <c r="I33" s="2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2"/>
      <c r="W33" s="29"/>
      <c r="X33" s="29"/>
      <c r="Y33" s="29"/>
      <c r="Z33" s="29" t="s">
        <v>652</v>
      </c>
      <c r="AA33" s="57" t="s">
        <v>651</v>
      </c>
      <c r="AB33" s="54">
        <v>1</v>
      </c>
      <c r="AC33" s="103">
        <v>25</v>
      </c>
      <c r="AD33" s="50"/>
      <c r="AE33" s="52"/>
    </row>
    <row r="34" spans="1:31" s="31" customFormat="1" x14ac:dyDescent="0.25">
      <c r="A34" s="51"/>
      <c r="B34" s="22"/>
      <c r="C34" s="102" t="s">
        <v>1823</v>
      </c>
      <c r="D34" s="126" t="s">
        <v>1824</v>
      </c>
      <c r="E34" s="22"/>
      <c r="F34" s="27"/>
      <c r="G34" s="27"/>
      <c r="H34" s="27"/>
      <c r="I34" s="2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2"/>
      <c r="W34" s="29"/>
      <c r="X34" s="29"/>
      <c r="Y34" s="29"/>
      <c r="Z34" s="29" t="s">
        <v>1394</v>
      </c>
      <c r="AA34" s="57" t="s">
        <v>1392</v>
      </c>
      <c r="AB34" s="54">
        <v>1</v>
      </c>
      <c r="AC34" s="258">
        <v>24</v>
      </c>
      <c r="AD34" s="50"/>
      <c r="AE34" s="52"/>
    </row>
    <row r="35" spans="1:31" s="31" customFormat="1" x14ac:dyDescent="0.25">
      <c r="A35" s="51"/>
      <c r="B35" s="22"/>
      <c r="C35" s="102" t="s">
        <v>1825</v>
      </c>
      <c r="D35" s="126" t="s">
        <v>1826</v>
      </c>
      <c r="E35" s="22"/>
      <c r="F35" s="27"/>
      <c r="G35" s="27"/>
      <c r="H35" s="27"/>
      <c r="I35" s="2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2"/>
      <c r="W35" s="29"/>
      <c r="X35" s="29"/>
      <c r="Y35" s="29"/>
      <c r="Z35" s="29" t="s">
        <v>1394</v>
      </c>
      <c r="AA35" s="57" t="s">
        <v>1392</v>
      </c>
      <c r="AB35" s="54">
        <v>1</v>
      </c>
      <c r="AC35" s="103">
        <v>19</v>
      </c>
      <c r="AD35" s="50"/>
      <c r="AE35" s="52"/>
    </row>
    <row r="36" spans="1:31" s="31" customFormat="1" x14ac:dyDescent="0.25">
      <c r="A36" s="51"/>
      <c r="B36" s="22"/>
      <c r="C36" s="102" t="s">
        <v>1429</v>
      </c>
      <c r="D36" s="126" t="s">
        <v>1393</v>
      </c>
      <c r="E36" s="22"/>
      <c r="F36" s="27"/>
      <c r="G36" s="27"/>
      <c r="H36" s="27"/>
      <c r="I36" s="22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2"/>
      <c r="W36" s="29"/>
      <c r="X36" s="29"/>
      <c r="Y36" s="29"/>
      <c r="Z36" s="29" t="s">
        <v>1394</v>
      </c>
      <c r="AA36" s="57" t="s">
        <v>1392</v>
      </c>
      <c r="AB36" s="54">
        <v>1</v>
      </c>
      <c r="AC36" s="258">
        <v>26</v>
      </c>
      <c r="AD36" s="50"/>
      <c r="AE36" s="52"/>
    </row>
    <row r="37" spans="1:31" s="31" customFormat="1" x14ac:dyDescent="0.25">
      <c r="A37" s="51"/>
      <c r="B37" s="22"/>
      <c r="C37" s="102" t="s">
        <v>1426</v>
      </c>
      <c r="D37" s="126" t="s">
        <v>1427</v>
      </c>
      <c r="E37" s="22"/>
      <c r="F37" s="27"/>
      <c r="G37" s="27"/>
      <c r="H37" s="27"/>
      <c r="I37" s="22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2"/>
      <c r="W37" s="29"/>
      <c r="X37" s="29"/>
      <c r="Y37" s="29"/>
      <c r="Z37" s="29" t="s">
        <v>1846</v>
      </c>
      <c r="AA37" s="57" t="s">
        <v>1425</v>
      </c>
      <c r="AB37" s="54">
        <v>1</v>
      </c>
      <c r="AC37" s="258">
        <v>27</v>
      </c>
      <c r="AD37" s="50"/>
      <c r="AE37" s="52"/>
    </row>
    <row r="38" spans="1:31" s="31" customFormat="1" x14ac:dyDescent="0.25">
      <c r="A38" s="51"/>
      <c r="B38" s="22"/>
      <c r="C38" s="102" t="s">
        <v>1828</v>
      </c>
      <c r="D38" s="126" t="s">
        <v>1827</v>
      </c>
      <c r="E38" s="22"/>
      <c r="F38" s="27"/>
      <c r="G38" s="27"/>
      <c r="H38" s="27"/>
      <c r="I38" s="22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2"/>
      <c r="W38" s="29"/>
      <c r="X38" s="29" t="s">
        <v>1837</v>
      </c>
      <c r="Y38" s="29"/>
      <c r="Z38" s="29" t="s">
        <v>1846</v>
      </c>
      <c r="AA38" s="57" t="s">
        <v>1425</v>
      </c>
      <c r="AB38" s="54">
        <v>1</v>
      </c>
      <c r="AC38" s="258">
        <v>28</v>
      </c>
      <c r="AD38" s="50"/>
      <c r="AE38" s="52"/>
    </row>
    <row r="39" spans="1:31" s="31" customFormat="1" x14ac:dyDescent="0.25">
      <c r="A39" s="51"/>
      <c r="B39" s="22"/>
      <c r="C39" s="102" t="s">
        <v>1829</v>
      </c>
      <c r="D39" s="126" t="s">
        <v>1830</v>
      </c>
      <c r="E39" s="22"/>
      <c r="F39" s="27"/>
      <c r="G39" s="27"/>
      <c r="H39" s="27"/>
      <c r="I39" s="22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2"/>
      <c r="W39" s="29"/>
      <c r="X39" s="29"/>
      <c r="Y39" s="29"/>
      <c r="Z39" s="29" t="s">
        <v>1846</v>
      </c>
      <c r="AA39" s="57" t="s">
        <v>1425</v>
      </c>
      <c r="AB39" s="54">
        <v>1</v>
      </c>
      <c r="AC39" s="103">
        <v>29</v>
      </c>
      <c r="AD39" s="50"/>
      <c r="AE39" s="52"/>
    </row>
    <row r="40" spans="1:31" s="31" customFormat="1" x14ac:dyDescent="0.25">
      <c r="A40" s="51"/>
      <c r="B40" s="22"/>
      <c r="C40" s="102" t="s">
        <v>1831</v>
      </c>
      <c r="D40" s="126" t="s">
        <v>1832</v>
      </c>
      <c r="E40" s="22"/>
      <c r="F40" s="27"/>
      <c r="G40" s="27"/>
      <c r="H40" s="27"/>
      <c r="I40" s="22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2"/>
      <c r="W40" s="29"/>
      <c r="X40" s="29"/>
      <c r="Y40" s="29"/>
      <c r="Z40" s="29" t="s">
        <v>1846</v>
      </c>
      <c r="AA40" s="57" t="s">
        <v>1425</v>
      </c>
      <c r="AB40" s="54">
        <v>1</v>
      </c>
      <c r="AC40" s="103">
        <v>30</v>
      </c>
      <c r="AD40" s="50"/>
      <c r="AE40" s="52"/>
    </row>
    <row r="41" spans="1:31" s="31" customFormat="1" x14ac:dyDescent="0.25">
      <c r="A41" s="51"/>
      <c r="B41" s="22"/>
      <c r="C41" s="102" t="s">
        <v>1835</v>
      </c>
      <c r="D41" s="126" t="s">
        <v>1833</v>
      </c>
      <c r="E41" s="22"/>
      <c r="F41" s="27"/>
      <c r="G41" s="27"/>
      <c r="H41" s="27"/>
      <c r="I41" s="22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2"/>
      <c r="W41" s="29"/>
      <c r="X41" s="29"/>
      <c r="Y41" s="29"/>
      <c r="Z41" s="29" t="s">
        <v>1846</v>
      </c>
      <c r="AA41" s="57" t="s">
        <v>1425</v>
      </c>
      <c r="AB41" s="54">
        <v>1</v>
      </c>
      <c r="AC41" s="103">
        <v>31</v>
      </c>
      <c r="AD41" s="50"/>
      <c r="AE41" s="52"/>
    </row>
    <row r="42" spans="1:31" s="31" customFormat="1" x14ac:dyDescent="0.25">
      <c r="A42" s="51"/>
      <c r="B42" s="22"/>
      <c r="C42" s="102" t="s">
        <v>1834</v>
      </c>
      <c r="D42" s="126" t="s">
        <v>1836</v>
      </c>
      <c r="E42" s="22"/>
      <c r="F42" s="27"/>
      <c r="G42" s="27"/>
      <c r="H42" s="27"/>
      <c r="I42" s="22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2"/>
      <c r="W42" s="29"/>
      <c r="X42" s="29" t="s">
        <v>1837</v>
      </c>
      <c r="Y42" s="29"/>
      <c r="Z42" s="29" t="s">
        <v>1846</v>
      </c>
      <c r="AA42" s="57" t="s">
        <v>1425</v>
      </c>
      <c r="AB42" s="54">
        <v>1</v>
      </c>
      <c r="AC42" s="103">
        <v>32</v>
      </c>
      <c r="AD42" s="50"/>
      <c r="AE42" s="52"/>
    </row>
    <row r="43" spans="1:31" s="31" customFormat="1" x14ac:dyDescent="0.25">
      <c r="A43" s="51"/>
      <c r="B43" s="22"/>
      <c r="C43" s="102" t="s">
        <v>1838</v>
      </c>
      <c r="D43" s="126" t="s">
        <v>1845</v>
      </c>
      <c r="E43" s="22"/>
      <c r="F43" s="27"/>
      <c r="G43" s="27"/>
      <c r="H43" s="27"/>
      <c r="I43" s="2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2"/>
      <c r="W43" s="29"/>
      <c r="X43" s="29"/>
      <c r="Y43" s="29"/>
      <c r="Z43" s="29" t="s">
        <v>1846</v>
      </c>
      <c r="AA43" s="57" t="s">
        <v>1425</v>
      </c>
      <c r="AB43" s="54">
        <v>1</v>
      </c>
      <c r="AC43" s="103">
        <v>33</v>
      </c>
      <c r="AD43" s="50"/>
      <c r="AE43" s="52"/>
    </row>
    <row r="44" spans="1:31" s="31" customFormat="1" x14ac:dyDescent="0.25">
      <c r="A44" s="51"/>
      <c r="B44" s="22"/>
      <c r="C44" s="102" t="s">
        <v>1839</v>
      </c>
      <c r="D44" s="126" t="s">
        <v>1840</v>
      </c>
      <c r="E44" s="22"/>
      <c r="F44" s="27"/>
      <c r="G44" s="27"/>
      <c r="H44" s="27"/>
      <c r="I44" s="2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2"/>
      <c r="W44" s="29"/>
      <c r="X44" s="29"/>
      <c r="Y44" s="29"/>
      <c r="Z44" s="29" t="s">
        <v>1846</v>
      </c>
      <c r="AA44" s="57" t="s">
        <v>1425</v>
      </c>
      <c r="AB44" s="54">
        <v>1</v>
      </c>
      <c r="AC44" s="103">
        <v>34</v>
      </c>
      <c r="AD44" s="50"/>
      <c r="AE44" s="52"/>
    </row>
    <row r="45" spans="1:31" s="31" customFormat="1" x14ac:dyDescent="0.25">
      <c r="A45" s="51"/>
      <c r="B45" s="22"/>
      <c r="C45" s="102" t="s">
        <v>1841</v>
      </c>
      <c r="D45" s="126" t="s">
        <v>1842</v>
      </c>
      <c r="E45" s="22"/>
      <c r="F45" s="27"/>
      <c r="G45" s="27"/>
      <c r="H45" s="27"/>
      <c r="I45" s="2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2"/>
      <c r="W45" s="29"/>
      <c r="X45" s="29"/>
      <c r="Y45" s="29"/>
      <c r="Z45" s="29" t="s">
        <v>1846</v>
      </c>
      <c r="AA45" s="57" t="s">
        <v>1425</v>
      </c>
      <c r="AB45" s="54">
        <v>1</v>
      </c>
      <c r="AC45" s="103">
        <v>35</v>
      </c>
      <c r="AD45" s="50"/>
      <c r="AE45" s="52"/>
    </row>
    <row r="46" spans="1:31" s="31" customFormat="1" x14ac:dyDescent="0.25">
      <c r="A46" s="51"/>
      <c r="B46" s="22"/>
      <c r="C46" s="102" t="s">
        <v>1843</v>
      </c>
      <c r="D46" s="126" t="s">
        <v>1844</v>
      </c>
      <c r="E46" s="22"/>
      <c r="F46" s="27"/>
      <c r="G46" s="27"/>
      <c r="H46" s="27"/>
      <c r="I46" s="2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2"/>
      <c r="W46" s="29"/>
      <c r="X46" s="29"/>
      <c r="Y46" s="29"/>
      <c r="Z46" s="29" t="s">
        <v>1846</v>
      </c>
      <c r="AA46" s="57" t="s">
        <v>1425</v>
      </c>
      <c r="AB46" s="54">
        <v>1</v>
      </c>
      <c r="AC46" s="103">
        <v>36</v>
      </c>
      <c r="AD46" s="50"/>
      <c r="AE46" s="52"/>
    </row>
    <row r="47" spans="1:31" s="31" customFormat="1" x14ac:dyDescent="0.25">
      <c r="A47" s="51"/>
      <c r="B47" s="22"/>
      <c r="C47" s="102" t="s">
        <v>1428</v>
      </c>
      <c r="D47" s="126" t="s">
        <v>1432</v>
      </c>
      <c r="E47" s="22"/>
      <c r="F47" s="27"/>
      <c r="G47" s="27"/>
      <c r="H47" s="27"/>
      <c r="I47" s="22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2"/>
      <c r="W47" s="29"/>
      <c r="X47" s="29"/>
      <c r="Y47" s="29"/>
      <c r="Z47" s="29" t="s">
        <v>1431</v>
      </c>
      <c r="AA47" s="57" t="s">
        <v>1430</v>
      </c>
      <c r="AB47" s="54">
        <v>1</v>
      </c>
      <c r="AC47" s="103">
        <v>37</v>
      </c>
      <c r="AD47" s="50"/>
      <c r="AE47" s="52"/>
    </row>
    <row r="48" spans="1:31" s="31" customFormat="1" x14ac:dyDescent="0.25">
      <c r="A48" s="219"/>
      <c r="B48" s="52"/>
      <c r="C48" s="227"/>
      <c r="D48" s="228"/>
      <c r="E48" s="52"/>
      <c r="F48" s="225"/>
      <c r="G48" s="225"/>
      <c r="H48" s="225"/>
      <c r="I48" s="52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52"/>
      <c r="W48" s="226"/>
      <c r="X48" s="226"/>
      <c r="Y48" s="226"/>
      <c r="Z48" s="226"/>
      <c r="AA48" s="229"/>
      <c r="AB48" s="54"/>
      <c r="AC48" s="103"/>
      <c r="AD48" s="50"/>
      <c r="AE48" s="52"/>
    </row>
    <row r="49" spans="1:31" s="31" customFormat="1" x14ac:dyDescent="0.25">
      <c r="A49" s="51"/>
      <c r="B49" s="22"/>
      <c r="C49" s="129" t="s">
        <v>98</v>
      </c>
      <c r="D49" s="126"/>
      <c r="E49" s="22"/>
      <c r="F49" s="27"/>
      <c r="G49" s="27"/>
      <c r="H49" s="27"/>
      <c r="I49" s="22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2"/>
      <c r="W49" s="29"/>
      <c r="X49" s="29"/>
      <c r="Y49" s="29"/>
      <c r="Z49" s="29"/>
      <c r="AA49" s="57"/>
      <c r="AB49" s="54">
        <v>2</v>
      </c>
      <c r="AC49" s="103">
        <v>0</v>
      </c>
      <c r="AD49" s="50"/>
      <c r="AE49" s="52"/>
    </row>
    <row r="50" spans="1:31" s="31" customFormat="1" x14ac:dyDescent="0.25">
      <c r="A50" s="51"/>
      <c r="B50" s="22"/>
      <c r="C50" s="102" t="s">
        <v>99</v>
      </c>
      <c r="D50" s="126" t="s">
        <v>628</v>
      </c>
      <c r="E50" s="22"/>
      <c r="F50" s="27"/>
      <c r="G50" s="27"/>
      <c r="H50" s="27"/>
      <c r="I50" s="22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2"/>
      <c r="W50" s="29"/>
      <c r="X50" s="29"/>
      <c r="Y50" s="29"/>
      <c r="Z50" s="29" t="s">
        <v>1851</v>
      </c>
      <c r="AA50" s="57" t="s">
        <v>658</v>
      </c>
      <c r="AB50" s="54">
        <v>2</v>
      </c>
      <c r="AC50" s="103">
        <v>1</v>
      </c>
      <c r="AD50" s="50"/>
      <c r="AE50" s="52"/>
    </row>
    <row r="51" spans="1:31" s="31" customFormat="1" x14ac:dyDescent="0.25">
      <c r="A51" s="51"/>
      <c r="B51" s="22"/>
      <c r="C51" s="102" t="s">
        <v>100</v>
      </c>
      <c r="D51" s="126" t="s">
        <v>629</v>
      </c>
      <c r="E51" s="22"/>
      <c r="F51" s="27"/>
      <c r="G51" s="27"/>
      <c r="H51" s="27"/>
      <c r="I51" s="22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2"/>
      <c r="W51" s="29"/>
      <c r="X51" s="29"/>
      <c r="Y51" s="29"/>
      <c r="Z51" s="29" t="s">
        <v>1852</v>
      </c>
      <c r="AA51" s="57" t="s">
        <v>1853</v>
      </c>
      <c r="AB51" s="54">
        <v>2</v>
      </c>
      <c r="AC51" s="103">
        <v>2</v>
      </c>
      <c r="AD51" s="50"/>
      <c r="AE51" s="52"/>
    </row>
    <row r="52" spans="1:31" s="31" customFormat="1" x14ac:dyDescent="0.25">
      <c r="A52" s="51"/>
      <c r="B52" s="22"/>
      <c r="C52" s="102" t="s">
        <v>101</v>
      </c>
      <c r="D52" s="126" t="s">
        <v>630</v>
      </c>
      <c r="E52" s="22"/>
      <c r="F52" s="27"/>
      <c r="G52" s="27"/>
      <c r="H52" s="27"/>
      <c r="I52" s="22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2"/>
      <c r="W52" s="29"/>
      <c r="X52" s="29"/>
      <c r="Y52" s="29"/>
      <c r="Z52" s="29" t="s">
        <v>1854</v>
      </c>
      <c r="AA52" s="57" t="s">
        <v>1855</v>
      </c>
      <c r="AB52" s="54">
        <v>2</v>
      </c>
      <c r="AC52" s="103">
        <v>3</v>
      </c>
      <c r="AD52" s="50"/>
      <c r="AE52" s="52"/>
    </row>
    <row r="53" spans="1:31" s="31" customFormat="1" x14ac:dyDescent="0.25">
      <c r="A53" s="51"/>
      <c r="B53" s="22"/>
      <c r="C53" s="102" t="s">
        <v>102</v>
      </c>
      <c r="D53" s="126" t="s">
        <v>631</v>
      </c>
      <c r="E53" s="22"/>
      <c r="F53" s="27"/>
      <c r="G53" s="27"/>
      <c r="H53" s="27"/>
      <c r="I53" s="22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2"/>
      <c r="W53" s="29"/>
      <c r="X53" s="29"/>
      <c r="Y53" s="29"/>
      <c r="Z53" s="29" t="s">
        <v>1856</v>
      </c>
      <c r="AA53" s="57" t="s">
        <v>1857</v>
      </c>
      <c r="AB53" s="54">
        <v>2</v>
      </c>
      <c r="AC53" s="103">
        <v>4</v>
      </c>
      <c r="AD53" s="50"/>
      <c r="AE53" s="52"/>
    </row>
    <row r="54" spans="1:31" s="31" customFormat="1" x14ac:dyDescent="0.25">
      <c r="A54" s="219"/>
      <c r="B54" s="52"/>
      <c r="C54" s="227"/>
      <c r="D54" s="228"/>
      <c r="E54" s="52"/>
      <c r="F54" s="225"/>
      <c r="G54" s="225"/>
      <c r="H54" s="225"/>
      <c r="I54" s="52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52"/>
      <c r="W54" s="226"/>
      <c r="X54" s="226"/>
      <c r="Y54" s="226"/>
      <c r="Z54" s="226"/>
      <c r="AA54" s="229"/>
      <c r="AB54" s="54">
        <v>2</v>
      </c>
      <c r="AC54" s="103">
        <v>5</v>
      </c>
      <c r="AD54" s="50"/>
      <c r="AE54" s="52"/>
    </row>
    <row r="55" spans="1:31" s="31" customFormat="1" x14ac:dyDescent="0.25">
      <c r="A55" s="51"/>
      <c r="B55" s="22"/>
      <c r="C55" s="129" t="s">
        <v>103</v>
      </c>
      <c r="D55" s="126"/>
      <c r="E55" s="22"/>
      <c r="F55" s="27"/>
      <c r="G55" s="27"/>
      <c r="H55" s="27"/>
      <c r="I55" s="22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2"/>
      <c r="W55" s="29"/>
      <c r="X55" s="29"/>
      <c r="Y55" s="29"/>
      <c r="Z55" s="29"/>
      <c r="AA55" s="57"/>
      <c r="AB55" s="54">
        <v>3</v>
      </c>
      <c r="AC55" s="103">
        <v>0</v>
      </c>
      <c r="AD55" s="50"/>
      <c r="AE55" s="52"/>
    </row>
    <row r="56" spans="1:31" s="31" customFormat="1" x14ac:dyDescent="0.25">
      <c r="A56" s="51"/>
      <c r="B56" s="22"/>
      <c r="C56" s="102" t="s">
        <v>104</v>
      </c>
      <c r="D56" s="126" t="s">
        <v>632</v>
      </c>
      <c r="E56" s="22"/>
      <c r="F56" s="27"/>
      <c r="G56" s="27"/>
      <c r="H56" s="27"/>
      <c r="I56" s="22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2"/>
      <c r="W56" s="29"/>
      <c r="X56" s="29"/>
      <c r="Y56" s="29"/>
      <c r="Z56" s="29" t="s">
        <v>1859</v>
      </c>
      <c r="AA56" s="57" t="s">
        <v>1858</v>
      </c>
      <c r="AB56" s="54">
        <v>3</v>
      </c>
      <c r="AC56" s="103">
        <v>1</v>
      </c>
      <c r="AD56" s="50"/>
      <c r="AE56" s="52"/>
    </row>
    <row r="57" spans="1:31" s="31" customFormat="1" x14ac:dyDescent="0.25">
      <c r="A57" s="51"/>
      <c r="B57" s="22"/>
      <c r="C57" s="102" t="s">
        <v>106</v>
      </c>
      <c r="D57" s="126" t="s">
        <v>633</v>
      </c>
      <c r="E57" s="22"/>
      <c r="F57" s="27"/>
      <c r="G57" s="27"/>
      <c r="H57" s="27"/>
      <c r="I57" s="22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2"/>
      <c r="W57" s="29"/>
      <c r="X57" s="29"/>
      <c r="Y57" s="29"/>
      <c r="Z57" s="29" t="s">
        <v>1859</v>
      </c>
      <c r="AA57" s="57" t="s">
        <v>1858</v>
      </c>
      <c r="AB57" s="54">
        <v>3</v>
      </c>
      <c r="AC57" s="103">
        <v>2</v>
      </c>
      <c r="AD57" s="50"/>
      <c r="AE57" s="52"/>
    </row>
    <row r="58" spans="1:31" s="31" customFormat="1" x14ac:dyDescent="0.25">
      <c r="A58" s="51"/>
      <c r="B58" s="22"/>
      <c r="C58" s="102" t="s">
        <v>105</v>
      </c>
      <c r="D58" s="126" t="s">
        <v>634</v>
      </c>
      <c r="E58" s="22"/>
      <c r="F58" s="27"/>
      <c r="G58" s="27"/>
      <c r="H58" s="27"/>
      <c r="I58" s="22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2"/>
      <c r="W58" s="29"/>
      <c r="X58" s="29"/>
      <c r="Y58" s="29"/>
      <c r="Z58" s="29" t="s">
        <v>1861</v>
      </c>
      <c r="AA58" s="57" t="s">
        <v>1860</v>
      </c>
      <c r="AB58" s="54">
        <v>3</v>
      </c>
      <c r="AC58" s="103">
        <v>3</v>
      </c>
      <c r="AD58" s="50"/>
      <c r="AE58" s="52"/>
    </row>
    <row r="59" spans="1:31" s="31" customFormat="1" x14ac:dyDescent="0.25">
      <c r="A59" s="46"/>
      <c r="B59" s="22"/>
      <c r="C59" s="102" t="s">
        <v>107</v>
      </c>
      <c r="D59" s="126" t="s">
        <v>635</v>
      </c>
      <c r="E59" s="22"/>
      <c r="F59" s="27"/>
      <c r="G59" s="27"/>
      <c r="H59" s="27"/>
      <c r="I59" s="22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2"/>
      <c r="W59" s="29"/>
      <c r="X59" s="29"/>
      <c r="Y59" s="29"/>
      <c r="Z59" s="29" t="s">
        <v>1863</v>
      </c>
      <c r="AA59" s="57" t="s">
        <v>1862</v>
      </c>
      <c r="AB59" s="54">
        <v>3</v>
      </c>
      <c r="AC59" s="103">
        <v>4</v>
      </c>
      <c r="AD59" s="50"/>
      <c r="AE59" s="52"/>
    </row>
    <row r="60" spans="1:31" s="31" customFormat="1" x14ac:dyDescent="0.25">
      <c r="A60" s="51"/>
      <c r="B60" s="22"/>
      <c r="C60" s="102" t="s">
        <v>636</v>
      </c>
      <c r="D60" s="126" t="s">
        <v>637</v>
      </c>
      <c r="E60" s="22"/>
      <c r="F60" s="27"/>
      <c r="G60" s="27"/>
      <c r="H60" s="27"/>
      <c r="I60" s="22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2"/>
      <c r="W60" s="29"/>
      <c r="X60" s="29"/>
      <c r="Y60" s="29"/>
      <c r="Z60" s="29" t="s">
        <v>1865</v>
      </c>
      <c r="AA60" s="57" t="s">
        <v>1864</v>
      </c>
      <c r="AB60" s="54">
        <v>3</v>
      </c>
      <c r="AC60" s="103">
        <v>5</v>
      </c>
      <c r="AD60" s="50"/>
      <c r="AE60" s="52"/>
    </row>
    <row r="61" spans="1:31" s="31" customFormat="1" x14ac:dyDescent="0.25">
      <c r="A61" s="46"/>
      <c r="B61" s="128"/>
      <c r="C61" s="102"/>
      <c r="D61" s="126"/>
      <c r="E61" s="101"/>
      <c r="F61" s="63"/>
      <c r="G61" s="64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27"/>
      <c r="W61" s="29"/>
      <c r="X61" s="29"/>
      <c r="Y61" s="29"/>
      <c r="Z61" s="29"/>
      <c r="AA61" s="57"/>
      <c r="AB61" s="54"/>
      <c r="AC61" s="103"/>
      <c r="AD61" s="50"/>
      <c r="AE61" s="52"/>
    </row>
    <row r="62" spans="1:31" s="31" customFormat="1" x14ac:dyDescent="0.25">
      <c r="A62" s="51"/>
      <c r="B62" s="128"/>
      <c r="C62" s="102"/>
      <c r="D62" s="126"/>
      <c r="E62" s="101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9"/>
      <c r="X62" s="29"/>
      <c r="Y62" s="29"/>
      <c r="Z62" s="29"/>
      <c r="AA62" s="57"/>
      <c r="AB62" s="54"/>
      <c r="AC62" s="103"/>
      <c r="AD62" s="50"/>
      <c r="AE62" s="52"/>
    </row>
    <row r="63" spans="1:31" s="31" customFormat="1" x14ac:dyDescent="0.25">
      <c r="A63" s="51"/>
      <c r="B63" s="51"/>
      <c r="C63" s="102"/>
      <c r="D63" s="126"/>
      <c r="E63" s="29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9"/>
      <c r="X63" s="29"/>
      <c r="Y63" s="29"/>
      <c r="Z63" s="29"/>
      <c r="AA63" s="57"/>
      <c r="AB63" s="54"/>
      <c r="AC63" s="103"/>
      <c r="AD63" s="50"/>
      <c r="AE63" s="52"/>
    </row>
    <row r="64" spans="1:31" s="31" customFormat="1" x14ac:dyDescent="0.25">
      <c r="A64" s="51"/>
      <c r="B64" s="51"/>
      <c r="C64" s="102"/>
      <c r="D64" s="126"/>
      <c r="E64" s="29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9"/>
      <c r="X64" s="29"/>
      <c r="Y64" s="29"/>
      <c r="Z64" s="29"/>
      <c r="AA64" s="57"/>
      <c r="AB64" s="54"/>
      <c r="AC64" s="103"/>
      <c r="AD64" s="50"/>
      <c r="AE64" s="52"/>
    </row>
    <row r="65" spans="1:31" s="31" customFormat="1" x14ac:dyDescent="0.25">
      <c r="A65" s="46"/>
      <c r="B65" s="51"/>
      <c r="C65" s="102"/>
      <c r="D65" s="126"/>
      <c r="E65" s="29"/>
      <c r="F65" s="63"/>
      <c r="G65" s="64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27"/>
      <c r="W65" s="29"/>
      <c r="X65" s="29"/>
      <c r="Y65" s="29"/>
      <c r="Z65" s="29"/>
      <c r="AA65" s="57"/>
      <c r="AB65" s="54"/>
      <c r="AC65" s="103"/>
      <c r="AD65" s="50"/>
      <c r="AE65" s="52"/>
    </row>
    <row r="66" spans="1:31" s="31" customFormat="1" x14ac:dyDescent="0.25">
      <c r="A66" s="51"/>
      <c r="B66" s="51"/>
      <c r="C66" s="102"/>
      <c r="D66" s="126"/>
      <c r="E66" s="29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9"/>
      <c r="X66" s="29"/>
      <c r="Y66" s="29"/>
      <c r="Z66" s="29"/>
      <c r="AA66" s="57"/>
      <c r="AB66" s="54"/>
      <c r="AC66" s="103"/>
      <c r="AD66" s="50"/>
      <c r="AE66" s="52"/>
    </row>
    <row r="67" spans="1:31" s="31" customFormat="1" x14ac:dyDescent="0.25">
      <c r="A67" s="46"/>
      <c r="B67" s="51"/>
      <c r="C67" s="102"/>
      <c r="D67" s="126"/>
      <c r="E67" s="29"/>
      <c r="F67" s="63"/>
      <c r="G67" s="64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27"/>
      <c r="W67" s="29"/>
      <c r="X67" s="29"/>
      <c r="Y67" s="29"/>
      <c r="Z67" s="29"/>
      <c r="AA67" s="57"/>
      <c r="AB67" s="54"/>
      <c r="AC67" s="103"/>
      <c r="AD67" s="50"/>
      <c r="AE67" s="52"/>
    </row>
    <row r="68" spans="1:31" s="31" customFormat="1" x14ac:dyDescent="0.25">
      <c r="A68" s="51"/>
      <c r="B68" s="51"/>
      <c r="C68" s="102"/>
      <c r="D68" s="126"/>
      <c r="E68" s="29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9"/>
      <c r="X68" s="29"/>
      <c r="Y68" s="29"/>
      <c r="Z68" s="29"/>
      <c r="AA68" s="57"/>
      <c r="AB68" s="54"/>
      <c r="AC68" s="103"/>
      <c r="AD68" s="50"/>
      <c r="AE68" s="52"/>
    </row>
    <row r="69" spans="1:31" s="31" customFormat="1" x14ac:dyDescent="0.25">
      <c r="A69" s="51"/>
      <c r="B69" s="51"/>
      <c r="C69" s="102"/>
      <c r="D69" s="126"/>
      <c r="E69" s="29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9"/>
      <c r="X69" s="29"/>
      <c r="Y69" s="29"/>
      <c r="Z69" s="29"/>
      <c r="AA69" s="57"/>
      <c r="AB69" s="54"/>
      <c r="AC69" s="103"/>
      <c r="AD69" s="50"/>
      <c r="AE69" s="52"/>
    </row>
    <row r="70" spans="1:31" s="31" customFormat="1" x14ac:dyDescent="0.25">
      <c r="A70" s="51"/>
      <c r="B70" s="51"/>
      <c r="C70" s="102"/>
      <c r="D70" s="126"/>
      <c r="E70" s="29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57"/>
      <c r="AB70" s="54"/>
      <c r="AC70" s="103"/>
      <c r="AD70" s="50"/>
      <c r="AE70" s="52"/>
    </row>
    <row r="71" spans="1:31" s="31" customFormat="1" x14ac:dyDescent="0.25">
      <c r="A71" s="51"/>
      <c r="B71" s="51"/>
      <c r="C71" s="102"/>
      <c r="D71" s="126"/>
      <c r="E71" s="29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9"/>
      <c r="X71" s="29"/>
      <c r="Y71" s="29"/>
      <c r="Z71" s="29"/>
      <c r="AA71" s="57"/>
      <c r="AB71" s="54"/>
      <c r="AC71" s="103"/>
      <c r="AD71" s="50"/>
      <c r="AE71" s="52"/>
    </row>
    <row r="72" spans="1:31" s="31" customFormat="1" x14ac:dyDescent="0.25">
      <c r="A72" s="51"/>
      <c r="B72" s="51"/>
      <c r="C72" s="102"/>
      <c r="D72" s="126"/>
      <c r="E72" s="29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9"/>
      <c r="X72" s="29"/>
      <c r="Y72" s="29"/>
      <c r="Z72" s="29"/>
      <c r="AA72" s="57"/>
      <c r="AB72" s="54"/>
      <c r="AC72" s="103"/>
      <c r="AD72" s="50"/>
      <c r="AE72" s="52"/>
    </row>
    <row r="73" spans="1:31" s="31" customFormat="1" x14ac:dyDescent="0.25">
      <c r="A73" s="51"/>
      <c r="B73" s="51"/>
      <c r="C73" s="102"/>
      <c r="D73" s="126"/>
      <c r="E73" s="29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9"/>
      <c r="X73" s="29"/>
      <c r="Y73" s="29"/>
      <c r="Z73" s="29"/>
      <c r="AA73" s="57"/>
      <c r="AB73" s="54"/>
      <c r="AC73" s="103"/>
      <c r="AD73" s="50"/>
      <c r="AE73" s="52"/>
    </row>
    <row r="74" spans="1:31" s="31" customFormat="1" x14ac:dyDescent="0.25">
      <c r="A74" s="51"/>
      <c r="B74" s="51"/>
      <c r="C74" s="102"/>
      <c r="D74" s="126"/>
      <c r="E74" s="29"/>
      <c r="F74" s="63"/>
      <c r="G74" s="64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27"/>
      <c r="W74" s="29"/>
      <c r="X74" s="29"/>
      <c r="Y74" s="29"/>
      <c r="Z74" s="29"/>
      <c r="AA74" s="57"/>
      <c r="AB74" s="54"/>
      <c r="AC74" s="103"/>
      <c r="AD74" s="50"/>
      <c r="AE74" s="52"/>
    </row>
    <row r="75" spans="1:31" s="31" customFormat="1" x14ac:dyDescent="0.25">
      <c r="A75" s="51"/>
      <c r="B75" s="51"/>
      <c r="C75" s="102"/>
      <c r="D75" s="126"/>
      <c r="E75" s="29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9"/>
      <c r="X75" s="29"/>
      <c r="Y75" s="29"/>
      <c r="Z75" s="29"/>
      <c r="AA75" s="57"/>
      <c r="AB75" s="54"/>
      <c r="AC75" s="103"/>
      <c r="AD75" s="50"/>
      <c r="AE75" s="52"/>
    </row>
    <row r="76" spans="1:31" s="31" customFormat="1" x14ac:dyDescent="0.25">
      <c r="A76" s="51"/>
      <c r="B76" s="51"/>
      <c r="C76" s="102"/>
      <c r="D76" s="126"/>
      <c r="E76" s="29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9"/>
      <c r="X76" s="29"/>
      <c r="Y76" s="29"/>
      <c r="Z76" s="29"/>
      <c r="AA76" s="57"/>
      <c r="AB76" s="54"/>
      <c r="AC76" s="103"/>
      <c r="AD76" s="50"/>
      <c r="AE76" s="52"/>
    </row>
    <row r="77" spans="1:31" s="31" customFormat="1" x14ac:dyDescent="0.25">
      <c r="A77" s="51"/>
      <c r="B77" s="51"/>
      <c r="C77" s="102"/>
      <c r="D77" s="126"/>
      <c r="E77" s="29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9"/>
      <c r="X77" s="29"/>
      <c r="Y77" s="29"/>
      <c r="Z77" s="29"/>
      <c r="AA77" s="57"/>
      <c r="AB77" s="54"/>
      <c r="AC77" s="103"/>
      <c r="AD77" s="50"/>
      <c r="AE77" s="52"/>
    </row>
    <row r="78" spans="1:31" s="31" customFormat="1" x14ac:dyDescent="0.25">
      <c r="A78" s="51"/>
      <c r="B78" s="51"/>
      <c r="C78" s="102"/>
      <c r="D78" s="126"/>
      <c r="E78" s="29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9"/>
      <c r="X78" s="29"/>
      <c r="Y78" s="29"/>
      <c r="Z78" s="29"/>
      <c r="AA78" s="57"/>
      <c r="AB78" s="54"/>
      <c r="AC78" s="103"/>
      <c r="AD78" s="50"/>
      <c r="AE78" s="52"/>
    </row>
    <row r="79" spans="1:31" s="31" customFormat="1" x14ac:dyDescent="0.25">
      <c r="A79" s="46"/>
      <c r="B79" s="51"/>
      <c r="C79" s="102"/>
      <c r="D79" s="126"/>
      <c r="E79" s="29"/>
      <c r="F79" s="63"/>
      <c r="G79" s="64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27"/>
      <c r="W79" s="29"/>
      <c r="X79" s="29"/>
      <c r="Y79" s="29"/>
      <c r="Z79" s="29"/>
      <c r="AA79" s="57"/>
      <c r="AB79" s="54"/>
      <c r="AC79" s="103"/>
      <c r="AD79" s="50"/>
      <c r="AE79" s="52"/>
    </row>
    <row r="80" spans="1:31" s="31" customFormat="1" x14ac:dyDescent="0.25">
      <c r="A80" s="51"/>
      <c r="B80" s="51"/>
      <c r="C80" s="102"/>
      <c r="D80" s="126"/>
      <c r="E80" s="29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9"/>
      <c r="X80" s="29"/>
      <c r="Y80" s="29"/>
      <c r="Z80" s="29"/>
      <c r="AA80" s="57"/>
      <c r="AB80" s="54"/>
      <c r="AC80" s="103"/>
      <c r="AD80" s="50"/>
      <c r="AE80" s="52"/>
    </row>
    <row r="81" spans="1:31" s="31" customFormat="1" x14ac:dyDescent="0.25">
      <c r="A81" s="51"/>
      <c r="B81" s="51"/>
      <c r="C81" s="102"/>
      <c r="D81" s="126"/>
      <c r="E81" s="29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9"/>
      <c r="X81" s="29"/>
      <c r="Y81" s="29"/>
      <c r="Z81" s="29"/>
      <c r="AA81" s="57"/>
      <c r="AB81" s="54"/>
      <c r="AC81" s="103"/>
      <c r="AD81" s="50"/>
      <c r="AE81" s="52"/>
    </row>
    <row r="82" spans="1:31" s="31" customFormat="1" x14ac:dyDescent="0.25">
      <c r="A82" s="51"/>
      <c r="B82" s="51"/>
      <c r="C82" s="102"/>
      <c r="D82" s="126"/>
      <c r="E82" s="29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9"/>
      <c r="X82" s="29"/>
      <c r="Y82" s="29"/>
      <c r="Z82" s="29"/>
      <c r="AA82" s="57"/>
      <c r="AB82" s="54"/>
      <c r="AC82" s="103"/>
      <c r="AD82" s="50"/>
      <c r="AE82" s="52"/>
    </row>
    <row r="83" spans="1:31" s="31" customFormat="1" x14ac:dyDescent="0.25">
      <c r="A83" s="46"/>
      <c r="B83" s="51"/>
      <c r="C83" s="102"/>
      <c r="D83" s="126"/>
      <c r="E83" s="29"/>
      <c r="F83" s="63"/>
      <c r="G83" s="64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27"/>
      <c r="W83" s="29"/>
      <c r="X83" s="29"/>
      <c r="Y83" s="29"/>
      <c r="Z83" s="29"/>
      <c r="AA83" s="57"/>
      <c r="AB83" s="54"/>
      <c r="AC83" s="103"/>
      <c r="AD83" s="50"/>
      <c r="AE83" s="52"/>
    </row>
    <row r="84" spans="1:31" s="31" customFormat="1" x14ac:dyDescent="0.25">
      <c r="A84" s="51"/>
      <c r="B84" s="51"/>
      <c r="C84" s="102"/>
      <c r="D84" s="126"/>
      <c r="E84" s="29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9"/>
      <c r="X84" s="29"/>
      <c r="Y84" s="29"/>
      <c r="Z84" s="29"/>
      <c r="AA84" s="57"/>
      <c r="AB84" s="54"/>
      <c r="AC84" s="103"/>
      <c r="AD84" s="50"/>
      <c r="AE84" s="52"/>
    </row>
    <row r="85" spans="1:31" s="31" customFormat="1" x14ac:dyDescent="0.25">
      <c r="A85" s="51"/>
      <c r="B85" s="51"/>
      <c r="C85" s="102"/>
      <c r="D85" s="126"/>
      <c r="E85" s="29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9"/>
      <c r="X85" s="29"/>
      <c r="Y85" s="29"/>
      <c r="Z85" s="29"/>
      <c r="AA85" s="57"/>
      <c r="AB85" s="54"/>
      <c r="AC85" s="103"/>
      <c r="AD85" s="50"/>
      <c r="AE85" s="52"/>
    </row>
    <row r="86" spans="1:31" s="31" customFormat="1" x14ac:dyDescent="0.25">
      <c r="A86" s="51"/>
      <c r="B86" s="51"/>
      <c r="C86" s="102"/>
      <c r="D86" s="126"/>
      <c r="E86" s="29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9"/>
      <c r="X86" s="29"/>
      <c r="Y86" s="29"/>
      <c r="Z86" s="29"/>
      <c r="AA86" s="57"/>
      <c r="AB86" s="54"/>
      <c r="AC86" s="103"/>
      <c r="AD86" s="50"/>
      <c r="AE86" s="52"/>
    </row>
    <row r="87" spans="1:31" s="31" customFormat="1" x14ac:dyDescent="0.25">
      <c r="A87" s="51"/>
      <c r="B87" s="51"/>
      <c r="C87" s="102"/>
      <c r="D87" s="126"/>
      <c r="E87" s="29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9"/>
      <c r="X87" s="29"/>
      <c r="Y87" s="29"/>
      <c r="Z87" s="29"/>
      <c r="AA87" s="57"/>
      <c r="AB87" s="54"/>
      <c r="AC87" s="103"/>
      <c r="AD87" s="50"/>
      <c r="AE87" s="52"/>
    </row>
    <row r="88" spans="1:31" s="31" customFormat="1" x14ac:dyDescent="0.25">
      <c r="A88" s="51"/>
      <c r="B88" s="51"/>
      <c r="C88" s="102"/>
      <c r="D88" s="126"/>
      <c r="E88" s="29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9"/>
      <c r="X88" s="29"/>
      <c r="Y88" s="29"/>
      <c r="Z88" s="29"/>
      <c r="AA88" s="57"/>
      <c r="AB88" s="54"/>
      <c r="AC88" s="103"/>
      <c r="AD88" s="50"/>
      <c r="AE88" s="52"/>
    </row>
    <row r="89" spans="1:31" s="31" customFormat="1" x14ac:dyDescent="0.25">
      <c r="A89" s="51"/>
      <c r="B89" s="51"/>
      <c r="C89" s="102"/>
      <c r="D89" s="126"/>
      <c r="E89" s="29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9"/>
      <c r="X89" s="29"/>
      <c r="Y89" s="29"/>
      <c r="Z89" s="29"/>
      <c r="AA89" s="57"/>
      <c r="AB89" s="54"/>
      <c r="AC89" s="103"/>
      <c r="AD89" s="50"/>
      <c r="AE89" s="52"/>
    </row>
    <row r="90" spans="1:31" s="31" customFormat="1" x14ac:dyDescent="0.25">
      <c r="A90" s="46"/>
      <c r="B90" s="51"/>
      <c r="C90" s="102"/>
      <c r="D90" s="126"/>
      <c r="E90" s="29"/>
      <c r="F90" s="63"/>
      <c r="G90" s="64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27"/>
      <c r="W90" s="29"/>
      <c r="X90" s="29"/>
      <c r="Y90" s="29"/>
      <c r="Z90" s="29"/>
      <c r="AA90" s="57"/>
      <c r="AB90" s="54"/>
      <c r="AC90" s="103"/>
      <c r="AD90" s="50"/>
      <c r="AE90" s="52"/>
    </row>
    <row r="91" spans="1:31" s="31" customFormat="1" x14ac:dyDescent="0.25">
      <c r="A91" s="51"/>
      <c r="B91" s="51"/>
      <c r="C91" s="102"/>
      <c r="D91" s="126"/>
      <c r="E91" s="29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9"/>
      <c r="X91" s="29"/>
      <c r="Y91" s="29"/>
      <c r="Z91" s="29"/>
      <c r="AA91" s="57"/>
      <c r="AB91" s="54"/>
      <c r="AC91" s="103"/>
      <c r="AD91" s="50"/>
      <c r="AE91" s="52"/>
    </row>
    <row r="92" spans="1:31" s="31" customFormat="1" x14ac:dyDescent="0.25">
      <c r="A92" s="51"/>
      <c r="B92" s="51"/>
      <c r="C92" s="102"/>
      <c r="D92" s="126"/>
      <c r="E92" s="29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9"/>
      <c r="X92" s="29"/>
      <c r="Y92" s="29"/>
      <c r="Z92" s="29"/>
      <c r="AA92" s="57"/>
      <c r="AB92" s="54"/>
      <c r="AC92" s="103"/>
      <c r="AD92" s="50"/>
      <c r="AE92" s="52"/>
    </row>
    <row r="93" spans="1:31" s="31" customFormat="1" x14ac:dyDescent="0.25">
      <c r="A93" s="51"/>
      <c r="B93" s="51"/>
      <c r="C93" s="102"/>
      <c r="D93" s="126"/>
      <c r="E93" s="2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9"/>
      <c r="X93" s="29"/>
      <c r="Y93" s="29"/>
      <c r="Z93" s="29"/>
      <c r="AA93" s="57"/>
      <c r="AB93" s="54"/>
      <c r="AC93" s="103"/>
      <c r="AD93" s="50"/>
      <c r="AE93" s="52"/>
    </row>
    <row r="94" spans="1:31" s="31" customFormat="1" x14ac:dyDescent="0.25">
      <c r="A94" s="51"/>
      <c r="B94" s="51"/>
      <c r="C94" s="102"/>
      <c r="D94" s="126"/>
      <c r="E94" s="29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9"/>
      <c r="X94" s="29"/>
      <c r="Y94" s="29"/>
      <c r="Z94" s="29"/>
      <c r="AA94" s="57"/>
      <c r="AB94" s="54"/>
      <c r="AC94" s="103"/>
      <c r="AD94" s="50"/>
      <c r="AE94" s="52"/>
    </row>
    <row r="95" spans="1:31" s="31" customFormat="1" x14ac:dyDescent="0.25">
      <c r="A95" s="51"/>
      <c r="B95" s="51"/>
      <c r="C95" s="102"/>
      <c r="D95" s="126"/>
      <c r="E95" s="29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9"/>
      <c r="X95" s="29"/>
      <c r="Y95" s="29"/>
      <c r="Z95" s="29"/>
      <c r="AA95" s="57"/>
      <c r="AB95" s="54"/>
      <c r="AC95" s="103"/>
      <c r="AD95" s="50"/>
      <c r="AE95" s="52"/>
    </row>
    <row r="96" spans="1:31" s="31" customFormat="1" x14ac:dyDescent="0.25">
      <c r="A96" s="51"/>
      <c r="B96" s="51"/>
      <c r="C96" s="102"/>
      <c r="D96" s="126"/>
      <c r="E96" s="29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9"/>
      <c r="X96" s="29"/>
      <c r="Y96" s="29"/>
      <c r="Z96" s="29"/>
      <c r="AA96" s="57"/>
      <c r="AB96" s="54"/>
      <c r="AC96" s="103"/>
      <c r="AD96" s="50"/>
      <c r="AE96" s="52"/>
    </row>
    <row r="97" spans="1:31" s="31" customFormat="1" x14ac:dyDescent="0.25">
      <c r="A97" s="51"/>
      <c r="B97" s="51"/>
      <c r="C97" s="102"/>
      <c r="D97" s="126"/>
      <c r="E97" s="29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9"/>
      <c r="X97" s="29"/>
      <c r="Y97" s="29"/>
      <c r="Z97" s="29"/>
      <c r="AA97" s="57"/>
      <c r="AB97" s="54"/>
      <c r="AC97" s="103"/>
      <c r="AD97" s="50"/>
      <c r="AE97" s="52"/>
    </row>
    <row r="98" spans="1:31" s="31" customFormat="1" x14ac:dyDescent="0.25">
      <c r="A98" s="51"/>
      <c r="B98" s="51"/>
      <c r="C98" s="102"/>
      <c r="D98" s="126"/>
      <c r="E98" s="29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9"/>
      <c r="X98" s="29"/>
      <c r="Y98" s="29"/>
      <c r="Z98" s="29"/>
      <c r="AA98" s="57"/>
      <c r="AB98" s="54"/>
      <c r="AC98" s="103"/>
      <c r="AD98" s="50"/>
      <c r="AE98" s="52"/>
    </row>
    <row r="99" spans="1:31" s="31" customFormat="1" x14ac:dyDescent="0.25">
      <c r="A99" s="46"/>
      <c r="B99" s="51"/>
      <c r="C99" s="102"/>
      <c r="D99" s="126"/>
      <c r="E99" s="29"/>
      <c r="F99" s="63"/>
      <c r="G99" s="64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27"/>
      <c r="W99" s="29"/>
      <c r="X99" s="29"/>
      <c r="Y99" s="29"/>
      <c r="Z99" s="29"/>
      <c r="AA99" s="57"/>
      <c r="AB99" s="54"/>
      <c r="AC99" s="103"/>
      <c r="AD99" s="50"/>
      <c r="AE99" s="52"/>
    </row>
    <row r="100" spans="1:31" s="31" customFormat="1" x14ac:dyDescent="0.25">
      <c r="A100" s="51"/>
      <c r="B100" s="51"/>
      <c r="C100" s="102"/>
      <c r="D100" s="126"/>
      <c r="E100" s="29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9"/>
      <c r="X100" s="29"/>
      <c r="Y100" s="29"/>
      <c r="Z100" s="29"/>
      <c r="AA100" s="57"/>
      <c r="AB100" s="54"/>
      <c r="AC100" s="103"/>
      <c r="AD100" s="50"/>
      <c r="AE100" s="52"/>
    </row>
    <row r="101" spans="1:31" s="31" customFormat="1" x14ac:dyDescent="0.25">
      <c r="A101" s="51"/>
      <c r="B101" s="51"/>
      <c r="C101" s="102"/>
      <c r="D101" s="126"/>
      <c r="E101" s="2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9"/>
      <c r="X101" s="29"/>
      <c r="Y101" s="29"/>
      <c r="Z101" s="29"/>
      <c r="AA101" s="57"/>
      <c r="AB101" s="54"/>
      <c r="AC101" s="103"/>
      <c r="AD101" s="50"/>
      <c r="AE101" s="52"/>
    </row>
    <row r="102" spans="1:31" s="31" customFormat="1" x14ac:dyDescent="0.25">
      <c r="A102" s="51"/>
      <c r="B102" s="51"/>
      <c r="C102" s="102"/>
      <c r="D102" s="126"/>
      <c r="E102" s="29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9"/>
      <c r="X102" s="29"/>
      <c r="Y102" s="29"/>
      <c r="Z102" s="29"/>
      <c r="AA102" s="57"/>
      <c r="AB102" s="54"/>
      <c r="AC102" s="103"/>
      <c r="AD102" s="50"/>
      <c r="AE102" s="52"/>
    </row>
    <row r="103" spans="1:31" s="31" customFormat="1" x14ac:dyDescent="0.25">
      <c r="A103" s="51"/>
      <c r="B103" s="51"/>
      <c r="C103" s="102"/>
      <c r="D103" s="126"/>
      <c r="E103" s="2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9"/>
      <c r="X103" s="29"/>
      <c r="Y103" s="29"/>
      <c r="Z103" s="29"/>
      <c r="AA103" s="57"/>
      <c r="AB103" s="54"/>
      <c r="AC103" s="103"/>
      <c r="AD103" s="50"/>
      <c r="AE103" s="52"/>
    </row>
    <row r="104" spans="1:31" s="31" customFormat="1" x14ac:dyDescent="0.25">
      <c r="A104" s="51"/>
      <c r="B104" s="51"/>
      <c r="C104" s="102"/>
      <c r="D104" s="126"/>
      <c r="E104" s="2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9"/>
      <c r="X104" s="29"/>
      <c r="Y104" s="29"/>
      <c r="Z104" s="29"/>
      <c r="AA104" s="57"/>
      <c r="AB104" s="54"/>
      <c r="AC104" s="103"/>
      <c r="AD104" s="50"/>
      <c r="AE104" s="52"/>
    </row>
    <row r="105" spans="1:31" s="31" customFormat="1" x14ac:dyDescent="0.25">
      <c r="A105" s="51"/>
      <c r="B105" s="51"/>
      <c r="C105" s="102"/>
      <c r="D105" s="126"/>
      <c r="E105" s="2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9"/>
      <c r="X105" s="29"/>
      <c r="Y105" s="29"/>
      <c r="Z105" s="29"/>
      <c r="AA105" s="57"/>
      <c r="AB105" s="54"/>
      <c r="AC105" s="103"/>
      <c r="AD105" s="50"/>
      <c r="AE105" s="52"/>
    </row>
    <row r="106" spans="1:31" s="31" customFormat="1" x14ac:dyDescent="0.25">
      <c r="A106" s="46"/>
      <c r="B106" s="51"/>
      <c r="C106" s="102"/>
      <c r="D106" s="126"/>
      <c r="E106" s="29"/>
      <c r="F106" s="63"/>
      <c r="G106" s="64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27"/>
      <c r="W106" s="29"/>
      <c r="X106" s="29"/>
      <c r="Y106" s="29"/>
      <c r="Z106" s="29"/>
      <c r="AA106" s="57"/>
      <c r="AB106" s="54"/>
      <c r="AC106" s="103"/>
      <c r="AD106" s="50"/>
      <c r="AE106" s="52"/>
    </row>
    <row r="107" spans="1:31" s="31" customFormat="1" x14ac:dyDescent="0.25">
      <c r="A107" s="51"/>
      <c r="B107" s="51"/>
      <c r="C107" s="102"/>
      <c r="D107" s="126"/>
      <c r="E107" s="2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9"/>
      <c r="X107" s="29"/>
      <c r="Y107" s="29"/>
      <c r="Z107" s="29"/>
      <c r="AA107" s="57"/>
      <c r="AB107" s="54"/>
      <c r="AC107" s="103"/>
      <c r="AD107" s="50"/>
      <c r="AE107" s="52"/>
    </row>
    <row r="108" spans="1:31" s="31" customFormat="1" x14ac:dyDescent="0.25">
      <c r="A108" s="51"/>
      <c r="B108" s="51"/>
      <c r="C108" s="102"/>
      <c r="D108" s="126"/>
      <c r="E108" s="2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9"/>
      <c r="X108" s="29"/>
      <c r="Y108" s="29"/>
      <c r="Z108" s="29"/>
      <c r="AA108" s="57"/>
      <c r="AB108" s="54"/>
      <c r="AC108" s="103"/>
      <c r="AD108" s="50"/>
      <c r="AE108" s="52"/>
    </row>
    <row r="109" spans="1:31" s="31" customFormat="1" x14ac:dyDescent="0.25">
      <c r="A109" s="51"/>
      <c r="B109" s="51"/>
      <c r="C109" s="102"/>
      <c r="D109" s="126"/>
      <c r="E109" s="29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9"/>
      <c r="X109" s="29"/>
      <c r="Y109" s="29"/>
      <c r="Z109" s="29"/>
      <c r="AA109" s="57"/>
      <c r="AB109" s="54"/>
      <c r="AC109" s="103"/>
      <c r="AD109" s="50"/>
      <c r="AE109" s="52"/>
    </row>
    <row r="110" spans="1:31" s="31" customFormat="1" x14ac:dyDescent="0.25">
      <c r="A110" s="51"/>
      <c r="B110" s="51"/>
      <c r="C110" s="102"/>
      <c r="D110" s="126"/>
      <c r="E110" s="29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9"/>
      <c r="X110" s="57"/>
      <c r="Y110" s="29"/>
      <c r="Z110" s="29"/>
      <c r="AA110" s="57"/>
      <c r="AB110" s="54"/>
      <c r="AC110" s="103"/>
      <c r="AD110" s="50"/>
      <c r="AE110" s="52"/>
    </row>
    <row r="111" spans="1:31" s="31" customFormat="1" ht="12.75" customHeight="1" x14ac:dyDescent="0.25">
      <c r="A111" s="51"/>
      <c r="B111" s="51"/>
      <c r="C111" s="102"/>
      <c r="D111" s="126"/>
      <c r="E111" s="29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9"/>
      <c r="X111" s="29"/>
      <c r="Y111" s="29"/>
      <c r="Z111" s="29"/>
      <c r="AA111" s="57"/>
      <c r="AB111" s="54"/>
      <c r="AC111" s="103"/>
      <c r="AD111" s="50"/>
      <c r="AE111" s="52"/>
    </row>
    <row r="112" spans="1:31" s="31" customFormat="1" x14ac:dyDescent="0.25">
      <c r="A112" s="51"/>
      <c r="B112" s="51"/>
      <c r="C112" s="102"/>
      <c r="D112" s="126"/>
      <c r="E112" s="29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9"/>
      <c r="X112" s="29"/>
      <c r="Y112" s="29"/>
      <c r="Z112" s="29"/>
      <c r="AA112" s="57"/>
      <c r="AB112" s="54"/>
      <c r="AC112" s="103"/>
      <c r="AD112" s="50"/>
      <c r="AE112" s="52"/>
    </row>
    <row r="113" spans="1:31" s="31" customFormat="1" x14ac:dyDescent="0.25">
      <c r="A113" s="51"/>
      <c r="B113" s="51"/>
      <c r="C113" s="102"/>
      <c r="D113" s="126"/>
      <c r="E113" s="29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9"/>
      <c r="X113" s="29"/>
      <c r="Y113" s="29"/>
      <c r="Z113" s="29"/>
      <c r="AA113" s="57"/>
      <c r="AB113" s="54"/>
      <c r="AC113" s="103"/>
      <c r="AD113" s="50"/>
      <c r="AE113" s="52"/>
    </row>
    <row r="114" spans="1:31" s="31" customFormat="1" x14ac:dyDescent="0.25">
      <c r="A114" s="51"/>
      <c r="B114" s="51"/>
      <c r="C114" s="102"/>
      <c r="D114" s="126"/>
      <c r="E114" s="2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9"/>
      <c r="X114" s="29"/>
      <c r="Y114" s="29"/>
      <c r="Z114" s="29"/>
      <c r="AA114" s="57"/>
      <c r="AB114" s="54"/>
      <c r="AC114" s="103"/>
      <c r="AD114" s="50"/>
      <c r="AE114" s="52"/>
    </row>
    <row r="115" spans="1:31" s="31" customFormat="1" x14ac:dyDescent="0.25">
      <c r="A115" s="46"/>
      <c r="B115" s="51"/>
      <c r="C115" s="102"/>
      <c r="D115" s="126"/>
      <c r="E115" s="29"/>
      <c r="F115" s="63"/>
      <c r="G115" s="64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27"/>
      <c r="W115" s="29"/>
      <c r="X115" s="29"/>
      <c r="Y115" s="29"/>
      <c r="Z115" s="29"/>
      <c r="AA115" s="57"/>
      <c r="AB115" s="54"/>
      <c r="AC115" s="103"/>
      <c r="AD115" s="50"/>
      <c r="AE115" s="52"/>
    </row>
    <row r="116" spans="1:31" s="31" customFormat="1" x14ac:dyDescent="0.25">
      <c r="A116" s="51"/>
      <c r="B116" s="51"/>
      <c r="C116" s="102"/>
      <c r="D116" s="126"/>
      <c r="E116" s="2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9"/>
      <c r="X116" s="29"/>
      <c r="Y116" s="29"/>
      <c r="Z116" s="29"/>
      <c r="AA116" s="57"/>
      <c r="AB116" s="54"/>
      <c r="AC116" s="103"/>
      <c r="AD116" s="50"/>
      <c r="AE116" s="52"/>
    </row>
    <row r="117" spans="1:31" s="31" customFormat="1" x14ac:dyDescent="0.25">
      <c r="A117" s="51"/>
      <c r="B117" s="51"/>
      <c r="C117" s="102"/>
      <c r="D117" s="126"/>
      <c r="E117" s="2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9"/>
      <c r="X117" s="29"/>
      <c r="Y117" s="29"/>
      <c r="Z117" s="29"/>
      <c r="AA117" s="57"/>
      <c r="AB117" s="54"/>
      <c r="AC117" s="103"/>
      <c r="AD117" s="50"/>
      <c r="AE117" s="52"/>
    </row>
    <row r="118" spans="1:31" s="31" customFormat="1" x14ac:dyDescent="0.25">
      <c r="A118" s="51"/>
      <c r="B118" s="51"/>
      <c r="C118" s="102"/>
      <c r="D118" s="126"/>
      <c r="E118" s="2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9"/>
      <c r="X118" s="57"/>
      <c r="Y118" s="29"/>
      <c r="Z118" s="29"/>
      <c r="AA118" s="57"/>
      <c r="AB118" s="54"/>
      <c r="AC118" s="103"/>
      <c r="AD118" s="50"/>
      <c r="AE118" s="52"/>
    </row>
    <row r="119" spans="1:31" s="31" customFormat="1" x14ac:dyDescent="0.25">
      <c r="A119" s="51"/>
      <c r="B119" s="51"/>
      <c r="C119" s="102"/>
      <c r="D119" s="126"/>
      <c r="E119" s="2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9"/>
      <c r="X119" s="57"/>
      <c r="Y119" s="29"/>
      <c r="Z119" s="29"/>
      <c r="AA119" s="57"/>
      <c r="AB119" s="54"/>
      <c r="AC119" s="103"/>
      <c r="AD119" s="50"/>
      <c r="AE119" s="52"/>
    </row>
    <row r="120" spans="1:31" s="31" customFormat="1" x14ac:dyDescent="0.25">
      <c r="A120" s="51"/>
      <c r="B120" s="51"/>
      <c r="C120" s="102"/>
      <c r="D120" s="126"/>
      <c r="E120" s="29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9"/>
      <c r="X120" s="29"/>
      <c r="Y120" s="29"/>
      <c r="Z120" s="29"/>
      <c r="AA120" s="57"/>
      <c r="AB120" s="54"/>
      <c r="AC120" s="103"/>
      <c r="AD120" s="50"/>
      <c r="AE120" s="52"/>
    </row>
    <row r="121" spans="1:31" s="31" customFormat="1" x14ac:dyDescent="0.25">
      <c r="A121" s="51"/>
      <c r="B121" s="51"/>
      <c r="C121" s="102"/>
      <c r="D121" s="126"/>
      <c r="E121" s="29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9"/>
      <c r="X121" s="29"/>
      <c r="Y121" s="29"/>
      <c r="Z121" s="29"/>
      <c r="AA121" s="57"/>
      <c r="AB121" s="54"/>
      <c r="AC121" s="103"/>
      <c r="AD121" s="50"/>
      <c r="AE121" s="52"/>
    </row>
    <row r="122" spans="1:31" s="31" customFormat="1" x14ac:dyDescent="0.25">
      <c r="A122" s="52"/>
      <c r="B122" s="52"/>
      <c r="C122" s="78"/>
      <c r="D122" s="79"/>
      <c r="E122" s="3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34"/>
      <c r="X122" s="34"/>
      <c r="Y122" s="34"/>
      <c r="Z122" s="34"/>
      <c r="AA122" s="65"/>
      <c r="AB122" s="54"/>
      <c r="AC122" s="78"/>
      <c r="AD122" s="50"/>
      <c r="AE122" s="52"/>
    </row>
    <row r="123" spans="1:31" s="31" customFormat="1" x14ac:dyDescent="0.25">
      <c r="A123" s="50"/>
      <c r="B123" s="52"/>
      <c r="C123" s="78"/>
      <c r="D123" s="79"/>
      <c r="E123" s="34"/>
      <c r="F123" s="70"/>
      <c r="G123" s="71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56"/>
      <c r="W123" s="34"/>
      <c r="X123" s="34"/>
      <c r="Y123" s="34"/>
      <c r="Z123" s="34"/>
      <c r="AA123" s="65"/>
      <c r="AB123" s="54"/>
      <c r="AC123" s="78"/>
      <c r="AD123" s="50"/>
      <c r="AE123" s="52"/>
    </row>
    <row r="124" spans="1:31" s="31" customFormat="1" x14ac:dyDescent="0.25">
      <c r="A124" s="52"/>
      <c r="B124" s="52"/>
      <c r="C124" s="78"/>
      <c r="D124" s="79"/>
      <c r="E124" s="34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34"/>
      <c r="X124" s="34"/>
      <c r="Y124" s="34"/>
      <c r="Z124" s="34"/>
      <c r="AA124" s="65"/>
      <c r="AB124" s="54"/>
      <c r="AC124" s="78"/>
      <c r="AD124" s="50"/>
      <c r="AE124" s="52"/>
    </row>
    <row r="125" spans="1:31" s="31" customFormat="1" x14ac:dyDescent="0.25">
      <c r="A125" s="50"/>
      <c r="B125" s="52"/>
      <c r="C125" s="78"/>
      <c r="D125" s="79"/>
      <c r="E125" s="3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34"/>
      <c r="X125" s="34"/>
      <c r="Y125" s="34"/>
      <c r="Z125" s="34"/>
      <c r="AA125" s="65"/>
      <c r="AB125" s="54"/>
      <c r="AC125" s="78"/>
      <c r="AD125" s="50"/>
      <c r="AE125" s="52"/>
    </row>
    <row r="126" spans="1:31" s="31" customFormat="1" x14ac:dyDescent="0.25">
      <c r="A126" s="52"/>
      <c r="B126" s="52"/>
      <c r="C126" s="78"/>
      <c r="D126" s="79"/>
      <c r="E126" s="34"/>
      <c r="F126" s="70"/>
      <c r="G126" s="71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56"/>
      <c r="W126" s="34"/>
      <c r="X126" s="34"/>
      <c r="Y126" s="34"/>
      <c r="Z126" s="34"/>
      <c r="AA126" s="65"/>
      <c r="AB126" s="54"/>
      <c r="AC126" s="78"/>
      <c r="AD126" s="50"/>
      <c r="AE126" s="52"/>
    </row>
    <row r="127" spans="1:31" s="31" customFormat="1" x14ac:dyDescent="0.25">
      <c r="A127" s="52"/>
      <c r="B127" s="52"/>
      <c r="C127" s="78"/>
      <c r="D127" s="79"/>
      <c r="E127" s="3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34"/>
      <c r="X127" s="34"/>
      <c r="Y127" s="34"/>
      <c r="Z127" s="34"/>
      <c r="AA127" s="65"/>
      <c r="AB127" s="54"/>
      <c r="AC127" s="78"/>
      <c r="AD127" s="50"/>
      <c r="AE127" s="52"/>
    </row>
    <row r="128" spans="1:31" s="31" customFormat="1" x14ac:dyDescent="0.25">
      <c r="A128" s="52"/>
      <c r="B128" s="52"/>
      <c r="C128" s="78"/>
      <c r="D128" s="79"/>
      <c r="E128" s="34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34"/>
      <c r="X128" s="34"/>
      <c r="Y128" s="34"/>
      <c r="Z128" s="34"/>
      <c r="AA128" s="65"/>
      <c r="AB128" s="54"/>
      <c r="AC128" s="78"/>
      <c r="AD128" s="50"/>
      <c r="AE128" s="52"/>
    </row>
    <row r="129" spans="1:31" s="31" customFormat="1" x14ac:dyDescent="0.25">
      <c r="A129" s="50"/>
      <c r="B129" s="52"/>
      <c r="C129" s="78"/>
      <c r="D129" s="79"/>
      <c r="E129" s="34"/>
      <c r="F129" s="70"/>
      <c r="G129" s="71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56"/>
      <c r="W129" s="34"/>
      <c r="X129" s="34"/>
      <c r="Y129" s="34"/>
      <c r="Z129" s="34"/>
      <c r="AA129" s="65"/>
      <c r="AB129" s="54"/>
      <c r="AC129" s="78"/>
      <c r="AD129" s="50"/>
      <c r="AE129" s="52"/>
    </row>
    <row r="130" spans="1:31" s="31" customFormat="1" x14ac:dyDescent="0.25">
      <c r="A130" s="52"/>
      <c r="B130" s="52"/>
      <c r="C130" s="78"/>
      <c r="D130" s="79"/>
      <c r="E130" s="34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34"/>
      <c r="X130" s="34"/>
      <c r="Y130" s="34"/>
      <c r="Z130" s="34"/>
      <c r="AA130" s="65"/>
      <c r="AB130" s="54"/>
      <c r="AC130" s="78"/>
      <c r="AD130" s="50"/>
      <c r="AE130" s="52"/>
    </row>
    <row r="131" spans="1:31" s="31" customFormat="1" x14ac:dyDescent="0.25">
      <c r="A131" s="52"/>
      <c r="B131" s="52"/>
      <c r="C131" s="78"/>
      <c r="D131" s="79"/>
      <c r="E131" s="3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34"/>
      <c r="X131" s="34"/>
      <c r="Y131" s="34"/>
      <c r="Z131" s="34"/>
      <c r="AA131" s="65"/>
      <c r="AB131" s="54"/>
      <c r="AC131" s="78"/>
      <c r="AD131" s="50"/>
      <c r="AE131" s="52"/>
    </row>
    <row r="132" spans="1:31" s="31" customFormat="1" x14ac:dyDescent="0.25">
      <c r="A132" s="52"/>
      <c r="B132" s="52"/>
      <c r="C132" s="78"/>
      <c r="D132" s="79"/>
      <c r="E132" s="3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34"/>
      <c r="X132" s="34"/>
      <c r="Y132" s="34"/>
      <c r="Z132" s="34"/>
      <c r="AA132" s="65"/>
      <c r="AB132" s="54"/>
      <c r="AC132" s="78"/>
      <c r="AD132" s="50"/>
      <c r="AE132" s="52"/>
    </row>
    <row r="133" spans="1:31" s="31" customFormat="1" x14ac:dyDescent="0.25">
      <c r="A133" s="52"/>
      <c r="B133" s="52"/>
      <c r="C133" s="78"/>
      <c r="D133" s="79"/>
      <c r="E133" s="3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34"/>
      <c r="X133" s="34"/>
      <c r="Y133" s="34"/>
      <c r="Z133" s="34"/>
      <c r="AA133" s="65"/>
      <c r="AB133" s="54"/>
      <c r="AC133" s="78"/>
      <c r="AD133" s="50"/>
      <c r="AE133" s="52"/>
    </row>
    <row r="134" spans="1:31" s="31" customFormat="1" x14ac:dyDescent="0.25">
      <c r="A134" s="50"/>
      <c r="B134" s="52"/>
      <c r="C134" s="78"/>
      <c r="D134" s="79"/>
      <c r="E134" s="34"/>
      <c r="F134" s="70"/>
      <c r="G134" s="71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56"/>
      <c r="W134" s="34"/>
      <c r="X134" s="34"/>
      <c r="Y134" s="34"/>
      <c r="Z134" s="34"/>
      <c r="AA134" s="65"/>
      <c r="AB134" s="54"/>
      <c r="AC134" s="78"/>
      <c r="AD134" s="50"/>
      <c r="AE134" s="52"/>
    </row>
    <row r="135" spans="1:31" s="31" customFormat="1" x14ac:dyDescent="0.25">
      <c r="A135" s="52"/>
      <c r="B135" s="52"/>
      <c r="C135" s="78"/>
      <c r="D135" s="79"/>
      <c r="E135" s="3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34"/>
      <c r="X135" s="34"/>
      <c r="Y135" s="34"/>
      <c r="Z135" s="34"/>
      <c r="AA135" s="65"/>
      <c r="AB135" s="54"/>
      <c r="AC135" s="78"/>
      <c r="AD135" s="50"/>
      <c r="AE135" s="52"/>
    </row>
    <row r="136" spans="1:31" s="31" customFormat="1" x14ac:dyDescent="0.25">
      <c r="A136" s="52"/>
      <c r="B136" s="52"/>
      <c r="C136" s="78"/>
      <c r="D136" s="79"/>
      <c r="E136" s="3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34"/>
      <c r="X136" s="34"/>
      <c r="Y136" s="34"/>
      <c r="Z136" s="34"/>
      <c r="AA136" s="65"/>
      <c r="AB136" s="54"/>
      <c r="AC136" s="78"/>
      <c r="AD136" s="50"/>
      <c r="AE136" s="52"/>
    </row>
    <row r="137" spans="1:31" s="31" customFormat="1" x14ac:dyDescent="0.25">
      <c r="A137" s="52"/>
      <c r="B137" s="52"/>
      <c r="C137" s="78"/>
      <c r="D137" s="79"/>
      <c r="E137" s="3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34"/>
      <c r="X137" s="34"/>
      <c r="Y137" s="34"/>
      <c r="Z137" s="34"/>
      <c r="AA137" s="65"/>
      <c r="AB137" s="54"/>
      <c r="AC137" s="78"/>
      <c r="AD137" s="50"/>
      <c r="AE137" s="52"/>
    </row>
    <row r="138" spans="1:31" s="31" customFormat="1" x14ac:dyDescent="0.25">
      <c r="A138" s="50"/>
      <c r="B138" s="52"/>
      <c r="C138" s="78"/>
      <c r="D138" s="79"/>
      <c r="E138" s="34"/>
      <c r="F138" s="70"/>
      <c r="G138" s="71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56"/>
      <c r="W138" s="34"/>
      <c r="X138" s="34"/>
      <c r="Y138" s="34"/>
      <c r="Z138" s="34"/>
      <c r="AA138" s="65"/>
      <c r="AB138" s="54"/>
      <c r="AC138" s="78"/>
      <c r="AD138" s="50"/>
      <c r="AE138" s="52"/>
    </row>
    <row r="139" spans="1:31" s="31" customFormat="1" x14ac:dyDescent="0.25">
      <c r="A139" s="52"/>
      <c r="B139" s="52"/>
      <c r="C139" s="78"/>
      <c r="D139" s="79"/>
      <c r="E139" s="3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34"/>
      <c r="X139" s="34"/>
      <c r="Y139" s="34"/>
      <c r="Z139" s="34"/>
      <c r="AA139" s="65"/>
      <c r="AB139" s="54"/>
      <c r="AC139" s="78"/>
      <c r="AD139" s="50"/>
      <c r="AE139" s="52"/>
    </row>
    <row r="140" spans="1:31" s="31" customFormat="1" x14ac:dyDescent="0.25">
      <c r="A140" s="52"/>
      <c r="B140" s="52"/>
      <c r="C140" s="78"/>
      <c r="D140" s="79"/>
      <c r="E140" s="3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34"/>
      <c r="X140" s="34"/>
      <c r="Y140" s="34"/>
      <c r="Z140" s="34"/>
      <c r="AA140" s="65"/>
      <c r="AB140" s="54"/>
      <c r="AC140" s="78"/>
      <c r="AD140" s="50"/>
      <c r="AE140" s="52"/>
    </row>
    <row r="141" spans="1:31" s="31" customFormat="1" x14ac:dyDescent="0.25">
      <c r="A141" s="52"/>
      <c r="B141" s="52"/>
      <c r="C141" s="78"/>
      <c r="D141" s="79"/>
      <c r="E141" s="34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34"/>
      <c r="X141" s="34"/>
      <c r="Y141" s="34"/>
      <c r="Z141" s="34"/>
      <c r="AA141" s="65"/>
      <c r="AB141" s="54"/>
      <c r="AC141" s="78"/>
      <c r="AD141" s="50"/>
      <c r="AE141" s="52"/>
    </row>
    <row r="142" spans="1:31" s="31" customFormat="1" x14ac:dyDescent="0.25">
      <c r="A142" s="52"/>
      <c r="B142" s="52"/>
      <c r="C142" s="78"/>
      <c r="D142" s="79"/>
      <c r="E142" s="3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34"/>
      <c r="X142" s="34"/>
      <c r="Y142" s="34"/>
      <c r="Z142" s="34"/>
      <c r="AA142" s="65"/>
      <c r="AB142" s="54"/>
      <c r="AC142" s="78"/>
      <c r="AD142" s="50"/>
      <c r="AE142" s="52"/>
    </row>
    <row r="143" spans="1:31" s="31" customFormat="1" x14ac:dyDescent="0.25">
      <c r="A143" s="52"/>
      <c r="B143" s="52"/>
      <c r="C143" s="78"/>
      <c r="D143" s="79"/>
      <c r="E143" s="3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34"/>
      <c r="X143" s="34"/>
      <c r="Y143" s="34"/>
      <c r="Z143" s="34"/>
      <c r="AA143" s="65"/>
      <c r="AB143" s="54"/>
      <c r="AC143" s="78"/>
      <c r="AD143" s="50"/>
      <c r="AE143" s="52"/>
    </row>
    <row r="144" spans="1:31" s="31" customFormat="1" x14ac:dyDescent="0.25">
      <c r="A144" s="52"/>
      <c r="B144" s="52"/>
      <c r="C144" s="78"/>
      <c r="D144" s="79"/>
      <c r="E144" s="3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34"/>
      <c r="X144" s="34"/>
      <c r="Y144" s="34"/>
      <c r="Z144" s="34"/>
      <c r="AA144" s="65"/>
      <c r="AB144" s="54"/>
      <c r="AC144" s="78"/>
      <c r="AD144" s="50"/>
      <c r="AE144" s="52"/>
    </row>
    <row r="145" spans="1:31" s="31" customFormat="1" x14ac:dyDescent="0.25">
      <c r="A145" s="52"/>
      <c r="B145" s="52"/>
      <c r="C145" s="80"/>
      <c r="D145" s="79"/>
      <c r="E145" s="3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34"/>
      <c r="X145" s="34"/>
      <c r="Y145" s="34"/>
      <c r="Z145" s="34"/>
      <c r="AA145" s="65"/>
      <c r="AB145" s="54"/>
      <c r="AC145" s="80"/>
      <c r="AD145" s="50"/>
      <c r="AE145" s="52"/>
    </row>
    <row r="146" spans="1:31" s="31" customFormat="1" x14ac:dyDescent="0.25">
      <c r="A146" s="52"/>
      <c r="B146" s="52"/>
      <c r="C146" s="78"/>
      <c r="D146" s="79"/>
      <c r="E146" s="3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34"/>
      <c r="X146" s="34"/>
      <c r="Y146" s="34"/>
      <c r="Z146" s="34"/>
      <c r="AA146" s="65"/>
      <c r="AB146" s="54"/>
      <c r="AC146" s="78"/>
      <c r="AD146" s="50"/>
      <c r="AE146" s="52"/>
    </row>
    <row r="147" spans="1:31" s="31" customFormat="1" x14ac:dyDescent="0.25">
      <c r="A147" s="52"/>
      <c r="B147" s="52"/>
      <c r="C147" s="78"/>
      <c r="D147" s="79"/>
      <c r="E147" s="3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34"/>
      <c r="X147" s="34"/>
      <c r="Y147" s="34"/>
      <c r="Z147" s="34"/>
      <c r="AA147" s="65"/>
      <c r="AB147" s="54"/>
      <c r="AC147" s="78"/>
      <c r="AD147" s="50"/>
      <c r="AE147" s="52"/>
    </row>
    <row r="148" spans="1:31" s="31" customFormat="1" x14ac:dyDescent="0.25">
      <c r="A148" s="52"/>
      <c r="B148" s="52"/>
      <c r="C148" s="78"/>
      <c r="D148" s="79"/>
      <c r="E148" s="3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34"/>
      <c r="X148" s="34"/>
      <c r="Y148" s="34"/>
      <c r="Z148" s="34"/>
      <c r="AA148" s="65"/>
      <c r="AB148" s="54"/>
      <c r="AC148" s="78"/>
      <c r="AD148" s="50"/>
      <c r="AE148" s="52"/>
    </row>
    <row r="149" spans="1:31" s="31" customFormat="1" x14ac:dyDescent="0.25">
      <c r="A149" s="52"/>
      <c r="B149" s="52"/>
      <c r="C149" s="78"/>
      <c r="D149" s="79"/>
      <c r="E149" s="3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34"/>
      <c r="X149" s="34"/>
      <c r="Y149" s="34"/>
      <c r="Z149" s="34"/>
      <c r="AA149" s="65"/>
      <c r="AB149" s="54"/>
      <c r="AC149" s="78"/>
      <c r="AD149" s="50"/>
      <c r="AE149" s="52"/>
    </row>
    <row r="150" spans="1:31" s="31" customFormat="1" x14ac:dyDescent="0.25">
      <c r="A150" s="52"/>
      <c r="B150" s="52"/>
      <c r="C150" s="78"/>
      <c r="D150" s="79"/>
      <c r="E150" s="3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34"/>
      <c r="X150" s="34"/>
      <c r="Y150" s="34"/>
      <c r="Z150" s="34"/>
      <c r="AA150" s="65"/>
      <c r="AB150" s="54"/>
      <c r="AC150" s="78"/>
      <c r="AD150" s="50"/>
      <c r="AE150" s="52"/>
    </row>
    <row r="151" spans="1:31" s="31" customFormat="1" x14ac:dyDescent="0.25">
      <c r="A151" s="50"/>
      <c r="B151" s="52"/>
      <c r="C151" s="78"/>
      <c r="D151" s="79"/>
      <c r="E151" s="34"/>
      <c r="F151" s="70"/>
      <c r="G151" s="71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56"/>
      <c r="W151" s="34"/>
      <c r="X151" s="34"/>
      <c r="Y151" s="34"/>
      <c r="Z151" s="34"/>
      <c r="AA151" s="65"/>
      <c r="AB151" s="54"/>
      <c r="AC151" s="78"/>
      <c r="AD151" s="50"/>
      <c r="AE151" s="52"/>
    </row>
    <row r="152" spans="1:31" s="31" customFormat="1" x14ac:dyDescent="0.25">
      <c r="A152" s="52"/>
      <c r="B152" s="52"/>
      <c r="C152" s="78"/>
      <c r="D152" s="79"/>
      <c r="E152" s="3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34"/>
      <c r="X152" s="34"/>
      <c r="Y152" s="34"/>
      <c r="Z152" s="34"/>
      <c r="AA152" s="65"/>
      <c r="AB152" s="54"/>
      <c r="AC152" s="78"/>
      <c r="AD152" s="50"/>
      <c r="AE152" s="52"/>
    </row>
    <row r="153" spans="1:31" s="31" customFormat="1" x14ac:dyDescent="0.25">
      <c r="A153" s="52"/>
      <c r="B153" s="52"/>
      <c r="C153" s="78"/>
      <c r="D153" s="79"/>
      <c r="E153" s="3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34"/>
      <c r="X153" s="34"/>
      <c r="Y153" s="34"/>
      <c r="Z153" s="34"/>
      <c r="AA153" s="65"/>
      <c r="AB153" s="54"/>
      <c r="AC153" s="78"/>
      <c r="AD153" s="50"/>
      <c r="AE153" s="52"/>
    </row>
    <row r="154" spans="1:31" s="31" customFormat="1" x14ac:dyDescent="0.25">
      <c r="A154" s="50"/>
      <c r="B154" s="52"/>
      <c r="C154" s="78"/>
      <c r="D154" s="79"/>
      <c r="E154" s="34"/>
      <c r="F154" s="70"/>
      <c r="G154" s="71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56"/>
      <c r="W154" s="34"/>
      <c r="X154" s="34"/>
      <c r="Y154" s="34"/>
      <c r="Z154" s="34"/>
      <c r="AA154" s="65"/>
      <c r="AB154" s="54"/>
      <c r="AC154" s="78"/>
      <c r="AD154" s="50"/>
      <c r="AE154" s="52"/>
    </row>
    <row r="155" spans="1:31" s="31" customFormat="1" x14ac:dyDescent="0.25">
      <c r="A155" s="52"/>
      <c r="B155" s="52"/>
      <c r="C155" s="78"/>
      <c r="D155" s="79"/>
      <c r="E155" s="3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34"/>
      <c r="X155" s="34"/>
      <c r="Y155" s="34"/>
      <c r="Z155" s="34"/>
      <c r="AA155" s="65"/>
      <c r="AB155" s="54"/>
      <c r="AC155" s="78"/>
      <c r="AD155" s="50"/>
      <c r="AE155" s="52"/>
    </row>
    <row r="156" spans="1:31" s="31" customFormat="1" x14ac:dyDescent="0.25">
      <c r="A156" s="52"/>
      <c r="B156" s="52"/>
      <c r="C156" s="78"/>
      <c r="D156" s="79"/>
      <c r="E156" s="3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34"/>
      <c r="X156" s="34"/>
      <c r="Y156" s="34"/>
      <c r="Z156" s="34"/>
      <c r="AA156" s="65"/>
      <c r="AB156" s="54"/>
      <c r="AC156" s="78"/>
      <c r="AD156" s="50"/>
      <c r="AE156" s="52"/>
    </row>
    <row r="157" spans="1:31" s="31" customFormat="1" x14ac:dyDescent="0.25">
      <c r="A157" s="52"/>
      <c r="B157" s="52"/>
      <c r="C157" s="78"/>
      <c r="D157" s="79"/>
      <c r="E157" s="3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34"/>
      <c r="X157" s="34"/>
      <c r="Y157" s="34"/>
      <c r="Z157" s="34"/>
      <c r="AA157" s="65"/>
      <c r="AB157" s="54"/>
      <c r="AC157" s="78"/>
      <c r="AD157" s="50"/>
      <c r="AE157" s="52"/>
    </row>
    <row r="158" spans="1:31" s="31" customFormat="1" x14ac:dyDescent="0.25">
      <c r="A158" s="52"/>
      <c r="B158" s="52"/>
      <c r="C158" s="78"/>
      <c r="D158" s="79"/>
      <c r="E158" s="3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34"/>
      <c r="X158" s="34"/>
      <c r="Y158" s="34"/>
      <c r="Z158" s="34"/>
      <c r="AA158" s="65"/>
      <c r="AB158" s="54"/>
      <c r="AC158" s="78"/>
      <c r="AD158" s="50"/>
      <c r="AE158" s="52"/>
    </row>
    <row r="159" spans="1:31" s="31" customFormat="1" x14ac:dyDescent="0.25">
      <c r="A159" s="52"/>
      <c r="B159" s="52"/>
      <c r="C159" s="78"/>
      <c r="D159" s="79"/>
      <c r="E159" s="3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34"/>
      <c r="X159" s="34"/>
      <c r="Y159" s="34"/>
      <c r="Z159" s="34"/>
      <c r="AA159" s="65"/>
      <c r="AB159" s="54"/>
      <c r="AC159" s="78"/>
      <c r="AD159" s="50"/>
      <c r="AE159" s="52"/>
    </row>
    <row r="160" spans="1:31" s="31" customFormat="1" x14ac:dyDescent="0.25">
      <c r="A160" s="52"/>
      <c r="B160" s="52"/>
      <c r="C160" s="78"/>
      <c r="D160" s="79"/>
      <c r="E160" s="3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34"/>
      <c r="X160" s="34"/>
      <c r="Y160" s="34"/>
      <c r="Z160" s="34"/>
      <c r="AA160" s="65"/>
      <c r="AB160" s="54"/>
      <c r="AC160" s="78"/>
      <c r="AD160" s="50"/>
      <c r="AE160" s="52"/>
    </row>
    <row r="161" spans="1:31" s="31" customFormat="1" x14ac:dyDescent="0.25">
      <c r="A161" s="52"/>
      <c r="B161" s="52"/>
      <c r="C161" s="80"/>
      <c r="D161" s="79"/>
      <c r="E161" s="3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34"/>
      <c r="X161" s="34"/>
      <c r="Y161" s="34"/>
      <c r="Z161" s="34"/>
      <c r="AA161" s="65"/>
      <c r="AB161" s="54"/>
      <c r="AC161" s="80"/>
      <c r="AD161" s="50"/>
      <c r="AE161" s="52"/>
    </row>
    <row r="162" spans="1:31" s="31" customFormat="1" x14ac:dyDescent="0.25">
      <c r="A162" s="52"/>
      <c r="B162" s="52"/>
      <c r="C162" s="78"/>
      <c r="D162" s="79"/>
      <c r="E162" s="3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34"/>
      <c r="X162" s="34"/>
      <c r="Y162" s="34"/>
      <c r="Z162" s="34"/>
      <c r="AA162" s="65"/>
      <c r="AB162" s="54"/>
      <c r="AC162" s="78"/>
      <c r="AD162" s="50"/>
      <c r="AE162" s="52"/>
    </row>
    <row r="163" spans="1:31" s="31" customFormat="1" x14ac:dyDescent="0.25">
      <c r="A163" s="52"/>
      <c r="B163" s="52"/>
      <c r="C163" s="78"/>
      <c r="D163" s="79"/>
      <c r="E163" s="3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34"/>
      <c r="X163" s="34"/>
      <c r="Y163" s="34"/>
      <c r="Z163" s="34"/>
      <c r="AA163" s="65"/>
      <c r="AB163" s="54"/>
      <c r="AC163" s="78"/>
      <c r="AD163" s="50"/>
      <c r="AE163" s="52"/>
    </row>
    <row r="164" spans="1:31" s="31" customFormat="1" x14ac:dyDescent="0.25">
      <c r="A164" s="52"/>
      <c r="B164" s="52"/>
      <c r="C164" s="78"/>
      <c r="D164" s="79"/>
      <c r="E164" s="3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34"/>
      <c r="X164" s="34"/>
      <c r="Y164" s="34"/>
      <c r="Z164" s="34"/>
      <c r="AA164" s="65"/>
      <c r="AB164" s="54"/>
      <c r="AC164" s="78"/>
      <c r="AD164" s="50"/>
      <c r="AE164" s="52"/>
    </row>
    <row r="165" spans="1:31" s="31" customFormat="1" x14ac:dyDescent="0.25">
      <c r="A165" s="52"/>
      <c r="B165" s="52"/>
      <c r="C165" s="78"/>
      <c r="D165" s="79"/>
      <c r="E165" s="3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34"/>
      <c r="X165" s="65"/>
      <c r="Y165" s="34"/>
      <c r="Z165" s="34"/>
      <c r="AA165" s="65"/>
      <c r="AB165" s="54"/>
      <c r="AC165" s="78"/>
      <c r="AD165" s="50"/>
      <c r="AE165" s="52"/>
    </row>
    <row r="166" spans="1:31" s="31" customFormat="1" x14ac:dyDescent="0.25">
      <c r="A166" s="52"/>
      <c r="B166" s="52"/>
      <c r="C166" s="78"/>
      <c r="D166" s="79"/>
      <c r="E166" s="3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34"/>
      <c r="X166" s="34"/>
      <c r="Y166" s="34"/>
      <c r="Z166" s="34"/>
      <c r="AA166" s="65"/>
      <c r="AB166" s="54"/>
      <c r="AC166" s="78"/>
      <c r="AD166" s="50"/>
      <c r="AE166" s="52"/>
    </row>
    <row r="167" spans="1:31" s="31" customFormat="1" x14ac:dyDescent="0.25">
      <c r="A167" s="52"/>
      <c r="B167" s="52"/>
      <c r="C167" s="78"/>
      <c r="D167" s="79"/>
      <c r="E167" s="3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34"/>
      <c r="X167" s="34"/>
      <c r="Y167" s="34"/>
      <c r="Z167" s="34"/>
      <c r="AA167" s="65"/>
      <c r="AB167" s="54"/>
      <c r="AC167" s="78"/>
      <c r="AD167" s="50"/>
      <c r="AE167" s="52"/>
    </row>
    <row r="168" spans="1:31" s="31" customFormat="1" x14ac:dyDescent="0.25">
      <c r="A168" s="52"/>
      <c r="B168" s="52"/>
      <c r="C168" s="78"/>
      <c r="D168" s="79"/>
      <c r="E168" s="3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34"/>
      <c r="X168" s="34"/>
      <c r="Y168" s="34"/>
      <c r="Z168" s="34"/>
      <c r="AA168" s="65"/>
      <c r="AB168" s="54"/>
      <c r="AC168" s="78"/>
      <c r="AD168" s="50"/>
      <c r="AE168" s="52"/>
    </row>
    <row r="169" spans="1:31" s="31" customFormat="1" x14ac:dyDescent="0.25">
      <c r="A169" s="52"/>
      <c r="B169" s="52"/>
      <c r="C169" s="78"/>
      <c r="D169" s="79"/>
      <c r="E169" s="3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34"/>
      <c r="X169" s="34"/>
      <c r="Y169" s="34"/>
      <c r="Z169" s="34"/>
      <c r="AA169" s="65"/>
      <c r="AB169" s="54"/>
      <c r="AC169" s="78"/>
      <c r="AD169" s="50"/>
      <c r="AE169" s="52"/>
    </row>
    <row r="170" spans="1:31" s="31" customFormat="1" x14ac:dyDescent="0.25">
      <c r="A170" s="52"/>
      <c r="B170" s="52"/>
      <c r="C170" s="78"/>
      <c r="D170" s="79"/>
      <c r="E170" s="3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34"/>
      <c r="X170" s="34"/>
      <c r="Y170" s="34"/>
      <c r="Z170" s="34"/>
      <c r="AA170" s="65"/>
      <c r="AB170" s="54"/>
      <c r="AC170" s="78"/>
      <c r="AD170" s="50"/>
      <c r="AE170" s="52"/>
    </row>
    <row r="171" spans="1:31" s="31" customFormat="1" x14ac:dyDescent="0.25">
      <c r="A171" s="52"/>
      <c r="B171" s="52"/>
      <c r="C171" s="78"/>
      <c r="D171" s="79"/>
      <c r="E171" s="3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34"/>
      <c r="X171" s="34"/>
      <c r="Y171" s="34"/>
      <c r="Z171" s="34"/>
      <c r="AA171" s="65"/>
      <c r="AB171" s="54"/>
      <c r="AC171" s="78"/>
      <c r="AD171" s="50"/>
      <c r="AE171" s="52"/>
    </row>
    <row r="172" spans="1:31" s="31" customFormat="1" x14ac:dyDescent="0.25">
      <c r="A172" s="52"/>
      <c r="B172" s="52"/>
      <c r="C172" s="78"/>
      <c r="D172" s="79"/>
      <c r="E172" s="34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34"/>
      <c r="X172" s="34"/>
      <c r="Y172" s="34"/>
      <c r="Z172" s="34"/>
      <c r="AA172" s="65"/>
      <c r="AB172" s="54"/>
      <c r="AC172" s="78"/>
      <c r="AD172" s="50"/>
      <c r="AE172" s="52"/>
    </row>
    <row r="173" spans="1:31" s="31" customFormat="1" x14ac:dyDescent="0.25">
      <c r="A173" s="52"/>
      <c r="B173" s="52"/>
      <c r="C173" s="78"/>
      <c r="D173" s="79"/>
      <c r="E173" s="3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34"/>
      <c r="X173" s="34"/>
      <c r="Y173" s="34"/>
      <c r="Z173" s="34"/>
      <c r="AA173" s="65"/>
      <c r="AB173" s="54"/>
      <c r="AC173" s="78"/>
      <c r="AD173" s="50"/>
      <c r="AE173" s="52"/>
    </row>
    <row r="174" spans="1:31" s="31" customFormat="1" x14ac:dyDescent="0.25">
      <c r="A174" s="52"/>
      <c r="B174" s="52"/>
      <c r="C174" s="78"/>
      <c r="D174" s="79"/>
      <c r="E174" s="3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34"/>
      <c r="X174" s="34"/>
      <c r="Y174" s="34"/>
      <c r="Z174" s="34"/>
      <c r="AA174" s="65"/>
      <c r="AB174" s="54"/>
      <c r="AC174" s="78"/>
      <c r="AD174" s="50"/>
      <c r="AE174" s="52"/>
    </row>
    <row r="175" spans="1:31" s="31" customFormat="1" x14ac:dyDescent="0.25">
      <c r="A175" s="52"/>
      <c r="B175" s="52"/>
      <c r="C175" s="78"/>
      <c r="D175" s="79"/>
      <c r="E175" s="3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34"/>
      <c r="X175" s="34"/>
      <c r="Y175" s="34"/>
      <c r="Z175" s="34"/>
      <c r="AA175" s="65"/>
      <c r="AB175" s="54"/>
      <c r="AC175" s="78"/>
      <c r="AD175" s="50"/>
      <c r="AE175" s="52"/>
    </row>
    <row r="176" spans="1:31" s="31" customFormat="1" x14ac:dyDescent="0.25">
      <c r="A176" s="52"/>
      <c r="B176" s="52"/>
      <c r="C176" s="78"/>
      <c r="D176" s="79"/>
      <c r="E176" s="34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34"/>
      <c r="X176" s="34"/>
      <c r="Y176" s="34"/>
      <c r="Z176" s="34"/>
      <c r="AA176" s="65"/>
      <c r="AB176" s="54"/>
      <c r="AC176" s="78"/>
      <c r="AD176" s="50"/>
      <c r="AE176" s="52"/>
    </row>
    <row r="177" spans="1:31" s="31" customFormat="1" x14ac:dyDescent="0.25">
      <c r="A177" s="52"/>
      <c r="B177" s="52"/>
      <c r="C177" s="78"/>
      <c r="D177" s="79"/>
      <c r="E177" s="3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34"/>
      <c r="X177" s="34"/>
      <c r="Y177" s="34"/>
      <c r="Z177" s="34"/>
      <c r="AA177" s="65"/>
      <c r="AB177" s="54"/>
      <c r="AC177" s="78"/>
      <c r="AD177" s="50"/>
      <c r="AE177" s="52"/>
    </row>
    <row r="178" spans="1:31" s="31" customFormat="1" x14ac:dyDescent="0.25">
      <c r="A178" s="52"/>
      <c r="B178" s="52"/>
      <c r="C178" s="78"/>
      <c r="D178" s="79"/>
      <c r="E178" s="3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34"/>
      <c r="X178" s="34"/>
      <c r="Y178" s="34"/>
      <c r="Z178" s="34"/>
      <c r="AA178" s="65"/>
      <c r="AB178" s="54"/>
      <c r="AC178" s="78"/>
      <c r="AD178" s="50"/>
      <c r="AE178" s="52"/>
    </row>
    <row r="179" spans="1:31" s="31" customFormat="1" x14ac:dyDescent="0.25">
      <c r="A179" s="52"/>
      <c r="B179" s="52"/>
      <c r="C179" s="78"/>
      <c r="D179" s="79"/>
      <c r="E179" s="34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34"/>
      <c r="X179" s="65"/>
      <c r="Y179" s="34"/>
      <c r="Z179" s="34"/>
      <c r="AA179" s="65"/>
      <c r="AB179" s="54"/>
      <c r="AC179" s="78"/>
      <c r="AD179" s="50"/>
      <c r="AE179" s="52"/>
    </row>
    <row r="180" spans="1:31" s="31" customFormat="1" x14ac:dyDescent="0.25">
      <c r="A180" s="52"/>
      <c r="B180" s="52"/>
      <c r="C180" s="78"/>
      <c r="D180" s="79"/>
      <c r="E180" s="34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34"/>
      <c r="X180" s="34"/>
      <c r="Y180" s="34"/>
      <c r="Z180" s="34"/>
      <c r="AA180" s="65"/>
      <c r="AB180" s="54"/>
      <c r="AC180" s="78"/>
      <c r="AD180" s="50"/>
      <c r="AE180" s="52"/>
    </row>
    <row r="181" spans="1:31" s="31" customFormat="1" x14ac:dyDescent="0.25">
      <c r="A181" s="52"/>
      <c r="B181" s="52"/>
      <c r="C181" s="78"/>
      <c r="D181" s="79"/>
      <c r="E181" s="3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34"/>
      <c r="X181" s="34"/>
      <c r="Y181" s="34"/>
      <c r="Z181" s="34"/>
      <c r="AA181" s="65"/>
      <c r="AB181" s="54"/>
      <c r="AC181" s="78"/>
      <c r="AD181" s="50"/>
      <c r="AE181" s="52"/>
    </row>
    <row r="182" spans="1:31" s="31" customFormat="1" x14ac:dyDescent="0.25">
      <c r="A182" s="52"/>
      <c r="B182" s="52"/>
      <c r="C182" s="80"/>
      <c r="D182" s="79"/>
      <c r="E182" s="34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34"/>
      <c r="X182" s="34"/>
      <c r="Y182" s="34"/>
      <c r="Z182" s="34"/>
      <c r="AA182" s="65"/>
      <c r="AB182" s="54"/>
      <c r="AC182" s="80"/>
      <c r="AD182" s="50"/>
      <c r="AE182" s="52"/>
    </row>
    <row r="183" spans="1:31" s="31" customFormat="1" x14ac:dyDescent="0.25">
      <c r="A183" s="52"/>
      <c r="B183" s="52"/>
      <c r="C183" s="78"/>
      <c r="D183" s="79"/>
      <c r="E183" s="3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34"/>
      <c r="X183" s="34"/>
      <c r="Y183" s="34"/>
      <c r="Z183" s="34"/>
      <c r="AA183" s="65"/>
      <c r="AB183" s="54"/>
      <c r="AC183" s="78"/>
      <c r="AD183" s="50"/>
      <c r="AE183" s="52"/>
    </row>
    <row r="184" spans="1:31" s="31" customFormat="1" x14ac:dyDescent="0.25">
      <c r="A184" s="52"/>
      <c r="B184" s="52"/>
      <c r="C184" s="78"/>
      <c r="D184" s="79"/>
      <c r="E184" s="34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34"/>
      <c r="X184" s="34"/>
      <c r="Y184" s="34"/>
      <c r="Z184" s="34"/>
      <c r="AA184" s="65"/>
      <c r="AB184" s="54"/>
      <c r="AC184" s="78"/>
      <c r="AD184" s="50"/>
      <c r="AE184" s="52"/>
    </row>
    <row r="185" spans="1:31" s="31" customFormat="1" x14ac:dyDescent="0.25">
      <c r="A185" s="52"/>
      <c r="B185" s="52"/>
      <c r="C185" s="78"/>
      <c r="D185" s="79"/>
      <c r="E185" s="3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34"/>
      <c r="X185" s="34"/>
      <c r="Y185" s="34"/>
      <c r="Z185" s="34"/>
      <c r="AA185" s="65"/>
      <c r="AB185" s="54"/>
      <c r="AC185" s="78"/>
      <c r="AD185" s="50"/>
      <c r="AE185" s="52"/>
    </row>
    <row r="186" spans="1:31" x14ac:dyDescent="0.25">
      <c r="C186" s="54"/>
      <c r="D186" s="55"/>
      <c r="E186" s="34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34"/>
      <c r="X186" s="34"/>
      <c r="Y186" s="34"/>
      <c r="Z186" s="21"/>
      <c r="AA186" s="23"/>
      <c r="AB186" s="12"/>
      <c r="AC186" s="54"/>
    </row>
    <row r="187" spans="1:31" s="31" customFormat="1" x14ac:dyDescent="0.25">
      <c r="A187" s="50"/>
      <c r="B187" s="52"/>
      <c r="C187" s="54"/>
      <c r="D187" s="55"/>
      <c r="E187" s="3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34"/>
      <c r="X187" s="34"/>
      <c r="Y187" s="34"/>
      <c r="Z187" s="34"/>
      <c r="AA187" s="65"/>
      <c r="AB187" s="54"/>
      <c r="AC187" s="54"/>
      <c r="AD187" s="50"/>
      <c r="AE187" s="52"/>
    </row>
    <row r="188" spans="1:31" s="31" customFormat="1" ht="12.75" customHeight="1" x14ac:dyDescent="0.25">
      <c r="A188" s="50"/>
      <c r="B188" s="52"/>
      <c r="C188" s="68"/>
      <c r="D188" s="69"/>
      <c r="E188" s="50"/>
      <c r="F188" s="70"/>
      <c r="G188" s="71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66"/>
      <c r="W188" s="50"/>
      <c r="X188" s="34"/>
      <c r="Y188" s="50"/>
      <c r="Z188" s="50"/>
      <c r="AA188" s="73"/>
      <c r="AB188" s="34"/>
      <c r="AC188" s="68"/>
      <c r="AD188" s="50"/>
      <c r="AE188" s="52"/>
    </row>
    <row r="189" spans="1:31" s="31" customFormat="1" x14ac:dyDescent="0.25">
      <c r="A189" s="52"/>
      <c r="B189" s="52"/>
      <c r="C189" s="54"/>
      <c r="D189" s="55"/>
      <c r="E189" s="34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34"/>
      <c r="X189" s="34"/>
      <c r="Y189" s="34"/>
      <c r="Z189" s="34"/>
      <c r="AA189" s="65"/>
      <c r="AB189" s="54"/>
      <c r="AC189" s="54"/>
      <c r="AD189" s="50"/>
      <c r="AE189" s="52"/>
    </row>
    <row r="190" spans="1:31" s="31" customFormat="1" ht="12.75" customHeight="1" x14ac:dyDescent="0.25">
      <c r="A190" s="50"/>
      <c r="B190" s="52"/>
      <c r="C190" s="68"/>
      <c r="D190" s="69"/>
      <c r="E190" s="50"/>
      <c r="F190" s="70"/>
      <c r="G190" s="71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66"/>
      <c r="W190" s="50"/>
      <c r="X190" s="34"/>
      <c r="Y190" s="50"/>
      <c r="Z190" s="50"/>
      <c r="AA190" s="73"/>
      <c r="AB190" s="54"/>
      <c r="AC190" s="68"/>
      <c r="AD190" s="50"/>
      <c r="AE190" s="52"/>
    </row>
    <row r="191" spans="1:31" s="31" customFormat="1" x14ac:dyDescent="0.25">
      <c r="A191" s="52"/>
      <c r="B191" s="52"/>
      <c r="C191" s="54"/>
      <c r="D191" s="55"/>
      <c r="E191" s="3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34"/>
      <c r="X191" s="34"/>
      <c r="Y191" s="34"/>
      <c r="Z191" s="34"/>
      <c r="AA191" s="65"/>
      <c r="AB191" s="54"/>
      <c r="AC191" s="54"/>
      <c r="AD191" s="50"/>
      <c r="AE191" s="52"/>
    </row>
    <row r="192" spans="1:31" s="31" customFormat="1" x14ac:dyDescent="0.25">
      <c r="A192" s="50"/>
      <c r="B192" s="52"/>
      <c r="C192" s="68"/>
      <c r="D192" s="69"/>
      <c r="E192" s="50"/>
      <c r="F192" s="70"/>
      <c r="G192" s="71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66"/>
      <c r="W192" s="50"/>
      <c r="X192" s="34"/>
      <c r="Y192" s="50"/>
      <c r="Z192" s="50"/>
      <c r="AA192" s="73"/>
      <c r="AB192" s="54"/>
      <c r="AC192" s="68"/>
      <c r="AD192" s="50"/>
      <c r="AE192" s="52"/>
    </row>
    <row r="193" spans="1:31" s="31" customFormat="1" x14ac:dyDescent="0.25">
      <c r="A193" s="52"/>
      <c r="B193" s="52"/>
      <c r="C193" s="54"/>
      <c r="D193" s="55"/>
      <c r="E193" s="3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34"/>
      <c r="X193" s="34"/>
      <c r="Y193" s="34"/>
      <c r="Z193" s="34"/>
      <c r="AA193" s="65"/>
      <c r="AB193" s="54"/>
      <c r="AC193" s="54"/>
      <c r="AD193" s="50"/>
      <c r="AE193" s="52"/>
    </row>
    <row r="194" spans="1:31" s="31" customFormat="1" x14ac:dyDescent="0.25">
      <c r="A194" s="50"/>
      <c r="B194" s="52"/>
      <c r="C194" s="68"/>
      <c r="D194" s="69"/>
      <c r="E194" s="50"/>
      <c r="F194" s="70"/>
      <c r="G194" s="71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66"/>
      <c r="W194" s="50"/>
      <c r="X194" s="34"/>
      <c r="Y194" s="50"/>
      <c r="Z194" s="50"/>
      <c r="AA194" s="73"/>
      <c r="AB194" s="54"/>
      <c r="AC194" s="68"/>
      <c r="AD194" s="50"/>
      <c r="AE194" s="52"/>
    </row>
    <row r="195" spans="1:31" s="31" customFormat="1" x14ac:dyDescent="0.25">
      <c r="A195" s="52"/>
      <c r="B195" s="52"/>
      <c r="C195" s="54"/>
      <c r="D195" s="55"/>
      <c r="E195" s="3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34"/>
      <c r="X195" s="34"/>
      <c r="Y195" s="34"/>
      <c r="Z195" s="34"/>
      <c r="AA195" s="65"/>
      <c r="AB195" s="54"/>
      <c r="AC195" s="54"/>
      <c r="AD195" s="50"/>
      <c r="AE195" s="52"/>
    </row>
    <row r="196" spans="1:31" s="31" customFormat="1" x14ac:dyDescent="0.25">
      <c r="A196" s="52"/>
      <c r="B196" s="52"/>
      <c r="C196" s="68"/>
      <c r="D196" s="69"/>
      <c r="E196" s="50"/>
      <c r="F196" s="70"/>
      <c r="G196" s="71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66"/>
      <c r="W196" s="50"/>
      <c r="X196" s="34"/>
      <c r="Y196" s="50"/>
      <c r="Z196" s="50"/>
      <c r="AA196" s="73"/>
      <c r="AB196" s="54"/>
      <c r="AC196" s="68"/>
      <c r="AD196" s="50"/>
      <c r="AE196" s="52"/>
    </row>
    <row r="197" spans="1:31" s="31" customFormat="1" x14ac:dyDescent="0.25">
      <c r="A197" s="52"/>
      <c r="B197" s="52"/>
      <c r="C197" s="54"/>
      <c r="D197" s="55"/>
      <c r="E197" s="3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34"/>
      <c r="X197" s="34"/>
      <c r="Y197" s="34"/>
      <c r="Z197" s="34"/>
      <c r="AA197" s="65"/>
      <c r="AB197" s="54"/>
      <c r="AC197" s="54"/>
      <c r="AD197" s="50"/>
      <c r="AE197" s="52"/>
    </row>
    <row r="198" spans="1:31" s="31" customFormat="1" x14ac:dyDescent="0.25">
      <c r="A198" s="52"/>
      <c r="B198" s="52"/>
      <c r="C198" s="68"/>
      <c r="D198" s="69"/>
      <c r="E198" s="50"/>
      <c r="F198" s="70"/>
      <c r="G198" s="71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66"/>
      <c r="W198" s="50"/>
      <c r="X198" s="34"/>
      <c r="Y198" s="50"/>
      <c r="Z198" s="50"/>
      <c r="AA198" s="73"/>
      <c r="AB198" s="54"/>
      <c r="AC198" s="68"/>
      <c r="AD198" s="50"/>
      <c r="AE198" s="52"/>
    </row>
    <row r="199" spans="1:31" s="31" customFormat="1" x14ac:dyDescent="0.25">
      <c r="B199" s="52"/>
      <c r="C199" s="54"/>
      <c r="D199" s="55"/>
      <c r="E199" s="3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34"/>
      <c r="X199" s="34"/>
      <c r="Y199" s="34"/>
      <c r="Z199" s="34"/>
      <c r="AA199" s="65"/>
      <c r="AB199" s="54"/>
      <c r="AC199" s="54"/>
      <c r="AD199" s="50"/>
      <c r="AE199" s="52"/>
    </row>
    <row r="200" spans="1:31" s="31" customFormat="1" x14ac:dyDescent="0.25">
      <c r="A200" s="52"/>
      <c r="B200" s="52"/>
      <c r="C200" s="68"/>
      <c r="D200" s="69"/>
      <c r="E200" s="50"/>
      <c r="F200" s="70"/>
      <c r="G200" s="71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66"/>
      <c r="W200" s="50"/>
      <c r="X200" s="34"/>
      <c r="Y200" s="50"/>
      <c r="Z200" s="50"/>
      <c r="AA200" s="73"/>
      <c r="AB200" s="54"/>
      <c r="AC200" s="68"/>
      <c r="AD200" s="50"/>
      <c r="AE200" s="52"/>
    </row>
    <row r="201" spans="1:31" s="31" customFormat="1" x14ac:dyDescent="0.25">
      <c r="A201" s="52"/>
      <c r="B201" s="52"/>
      <c r="C201" s="54"/>
      <c r="D201" s="55"/>
      <c r="E201" s="3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34"/>
      <c r="X201" s="34"/>
      <c r="Y201" s="34"/>
      <c r="Z201" s="34"/>
      <c r="AA201" s="65"/>
      <c r="AB201" s="54"/>
      <c r="AC201" s="54"/>
      <c r="AD201" s="50"/>
      <c r="AE201" s="52"/>
    </row>
    <row r="202" spans="1:31" s="31" customFormat="1" x14ac:dyDescent="0.25">
      <c r="A202" s="52"/>
      <c r="B202" s="52"/>
      <c r="C202" s="68"/>
      <c r="D202" s="69"/>
      <c r="E202" s="50"/>
      <c r="F202" s="70"/>
      <c r="G202" s="71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66"/>
      <c r="W202" s="50"/>
      <c r="X202" s="34"/>
      <c r="Y202" s="50"/>
      <c r="Z202" s="50"/>
      <c r="AA202" s="73"/>
      <c r="AB202" s="54"/>
      <c r="AC202" s="68"/>
      <c r="AD202" s="50"/>
      <c r="AE202" s="52"/>
    </row>
    <row r="203" spans="1:31" s="31" customFormat="1" x14ac:dyDescent="0.25">
      <c r="A203" s="50"/>
      <c r="B203" s="52"/>
      <c r="C203" s="54"/>
      <c r="D203" s="55"/>
      <c r="E203" s="3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34"/>
      <c r="X203" s="34"/>
      <c r="Y203" s="34"/>
      <c r="Z203" s="34"/>
      <c r="AA203" s="65"/>
      <c r="AB203" s="54"/>
      <c r="AC203" s="54"/>
      <c r="AD203" s="50"/>
      <c r="AE203" s="52"/>
    </row>
    <row r="204" spans="1:31" s="31" customFormat="1" x14ac:dyDescent="0.25">
      <c r="A204" s="52"/>
      <c r="B204" s="52"/>
      <c r="C204" s="68"/>
      <c r="D204" s="69"/>
      <c r="E204" s="50"/>
      <c r="F204" s="70"/>
      <c r="G204" s="71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66"/>
      <c r="W204" s="50"/>
      <c r="X204" s="34"/>
      <c r="Y204" s="50"/>
      <c r="Z204" s="50"/>
      <c r="AA204" s="73"/>
      <c r="AB204" s="54"/>
      <c r="AC204" s="68"/>
      <c r="AD204" s="50"/>
      <c r="AE204" s="52"/>
    </row>
    <row r="205" spans="1:31" s="31" customFormat="1" x14ac:dyDescent="0.25">
      <c r="A205" s="52"/>
      <c r="B205" s="52"/>
      <c r="C205" s="54"/>
      <c r="D205" s="55"/>
      <c r="E205" s="3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34"/>
      <c r="X205" s="34"/>
      <c r="Y205" s="34"/>
      <c r="Z205" s="34"/>
      <c r="AA205" s="65"/>
      <c r="AB205" s="54"/>
      <c r="AC205" s="54"/>
      <c r="AD205" s="50"/>
      <c r="AE205" s="52"/>
    </row>
    <row r="206" spans="1:31" s="31" customFormat="1" x14ac:dyDescent="0.25">
      <c r="A206" s="52"/>
      <c r="B206" s="52"/>
      <c r="C206" s="68"/>
      <c r="D206" s="69"/>
      <c r="E206" s="50"/>
      <c r="F206" s="70"/>
      <c r="G206" s="71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66"/>
      <c r="W206" s="50"/>
      <c r="X206" s="34"/>
      <c r="Y206" s="50"/>
      <c r="Z206" s="50"/>
      <c r="AA206" s="73"/>
      <c r="AB206" s="54"/>
      <c r="AC206" s="68"/>
      <c r="AD206" s="50"/>
      <c r="AE206" s="52"/>
    </row>
    <row r="207" spans="1:31" s="31" customFormat="1" x14ac:dyDescent="0.25">
      <c r="A207" s="52"/>
      <c r="B207" s="52"/>
      <c r="C207" s="54"/>
      <c r="D207" s="55"/>
      <c r="E207" s="3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34"/>
      <c r="X207" s="34"/>
      <c r="Y207" s="34"/>
      <c r="Z207" s="34"/>
      <c r="AA207" s="65"/>
      <c r="AB207" s="54"/>
      <c r="AC207" s="54"/>
      <c r="AD207" s="50"/>
      <c r="AE207" s="52"/>
    </row>
    <row r="208" spans="1:31" s="31" customFormat="1" x14ac:dyDescent="0.25">
      <c r="A208" s="52"/>
      <c r="B208" s="52"/>
      <c r="C208" s="68"/>
      <c r="D208" s="69"/>
      <c r="E208" s="50"/>
      <c r="F208" s="70"/>
      <c r="G208" s="71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66"/>
      <c r="W208" s="50"/>
      <c r="X208" s="34"/>
      <c r="Y208" s="50"/>
      <c r="Z208" s="50"/>
      <c r="AA208" s="73"/>
      <c r="AB208" s="54"/>
      <c r="AC208" s="68"/>
      <c r="AD208" s="50"/>
      <c r="AE208" s="52"/>
    </row>
    <row r="209" spans="1:31" s="31" customFormat="1" x14ac:dyDescent="0.25">
      <c r="A209" s="52"/>
      <c r="B209" s="52"/>
      <c r="C209" s="54"/>
      <c r="D209" s="55"/>
      <c r="E209" s="34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34"/>
      <c r="X209" s="34"/>
      <c r="Y209" s="34"/>
      <c r="Z209" s="34"/>
      <c r="AA209" s="65"/>
      <c r="AB209" s="54"/>
      <c r="AC209" s="54"/>
      <c r="AD209" s="50"/>
      <c r="AE209" s="52"/>
    </row>
    <row r="210" spans="1:31" s="31" customFormat="1" x14ac:dyDescent="0.25">
      <c r="A210" s="52"/>
      <c r="B210" s="52"/>
      <c r="C210" s="68"/>
      <c r="D210" s="69"/>
      <c r="E210" s="50"/>
      <c r="F210" s="70"/>
      <c r="G210" s="71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66"/>
      <c r="W210" s="50"/>
      <c r="X210" s="34"/>
      <c r="Y210" s="50"/>
      <c r="Z210" s="50"/>
      <c r="AA210" s="73"/>
      <c r="AB210" s="54"/>
      <c r="AC210" s="68"/>
      <c r="AD210" s="50"/>
      <c r="AE210" s="52"/>
    </row>
    <row r="211" spans="1:31" s="31" customFormat="1" x14ac:dyDescent="0.25">
      <c r="A211" s="52"/>
      <c r="B211" s="52"/>
      <c r="C211" s="54"/>
      <c r="D211" s="55"/>
      <c r="E211" s="34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34"/>
      <c r="X211" s="34"/>
      <c r="Y211" s="34"/>
      <c r="Z211" s="34"/>
      <c r="AA211" s="65"/>
      <c r="AB211" s="54"/>
      <c r="AC211" s="54"/>
      <c r="AD211" s="50"/>
      <c r="AE211" s="52"/>
    </row>
    <row r="212" spans="1:31" s="31" customFormat="1" x14ac:dyDescent="0.25">
      <c r="A212" s="52"/>
      <c r="B212" s="52"/>
      <c r="C212" s="68"/>
      <c r="D212" s="69"/>
      <c r="E212" s="50"/>
      <c r="F212" s="70"/>
      <c r="G212" s="71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66"/>
      <c r="W212" s="50"/>
      <c r="X212" s="34"/>
      <c r="Y212" s="50"/>
      <c r="Z212" s="50"/>
      <c r="AA212" s="73"/>
      <c r="AB212" s="54"/>
      <c r="AC212" s="68"/>
      <c r="AD212" s="50"/>
      <c r="AE212" s="52"/>
    </row>
    <row r="213" spans="1:31" s="31" customFormat="1" x14ac:dyDescent="0.25">
      <c r="A213" s="52"/>
      <c r="B213" s="52"/>
      <c r="C213" s="54"/>
      <c r="D213" s="55"/>
      <c r="E213" s="34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34"/>
      <c r="X213" s="34"/>
      <c r="Y213" s="34"/>
      <c r="Z213" s="34"/>
      <c r="AA213" s="65"/>
      <c r="AB213" s="54"/>
      <c r="AC213" s="54"/>
      <c r="AD213" s="50"/>
      <c r="AE213" s="52"/>
    </row>
    <row r="214" spans="1:31" s="31" customFormat="1" x14ac:dyDescent="0.25">
      <c r="A214" s="52"/>
      <c r="B214" s="52"/>
      <c r="C214" s="68"/>
      <c r="D214" s="69"/>
      <c r="E214" s="50"/>
      <c r="F214" s="70"/>
      <c r="G214" s="71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66"/>
      <c r="W214" s="50"/>
      <c r="X214" s="34"/>
      <c r="Y214" s="50"/>
      <c r="Z214" s="50"/>
      <c r="AA214" s="73"/>
      <c r="AB214" s="54"/>
      <c r="AC214" s="68"/>
      <c r="AD214" s="50"/>
      <c r="AE214" s="52"/>
    </row>
    <row r="215" spans="1:31" s="31" customFormat="1" x14ac:dyDescent="0.25">
      <c r="A215" s="52"/>
      <c r="B215" s="52"/>
      <c r="C215" s="54"/>
      <c r="D215" s="55"/>
      <c r="E215" s="34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34"/>
      <c r="X215" s="34"/>
      <c r="Y215" s="34"/>
      <c r="Z215" s="34"/>
      <c r="AA215" s="65"/>
      <c r="AB215" s="54"/>
      <c r="AC215" s="54"/>
      <c r="AD215" s="50"/>
      <c r="AE215" s="52"/>
    </row>
    <row r="216" spans="1:31" s="31" customFormat="1" x14ac:dyDescent="0.25">
      <c r="A216" s="52"/>
      <c r="B216" s="52"/>
      <c r="C216" s="68"/>
      <c r="D216" s="69"/>
      <c r="E216" s="50"/>
      <c r="F216" s="70"/>
      <c r="G216" s="71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66"/>
      <c r="W216" s="50"/>
      <c r="X216" s="34"/>
      <c r="Y216" s="50"/>
      <c r="Z216" s="50"/>
      <c r="AA216" s="73"/>
      <c r="AB216" s="54"/>
      <c r="AC216" s="68"/>
      <c r="AD216" s="50"/>
      <c r="AE216" s="52"/>
    </row>
    <row r="217" spans="1:31" s="31" customFormat="1" x14ac:dyDescent="0.25">
      <c r="A217" s="52"/>
      <c r="B217" s="52"/>
      <c r="C217" s="54"/>
      <c r="D217" s="55"/>
      <c r="E217" s="34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34"/>
      <c r="X217" s="34"/>
      <c r="Y217" s="34"/>
      <c r="Z217" s="34"/>
      <c r="AA217" s="65"/>
      <c r="AB217" s="54"/>
      <c r="AC217" s="54"/>
      <c r="AD217" s="50"/>
      <c r="AE217" s="52"/>
    </row>
    <row r="218" spans="1:31" s="31" customFormat="1" x14ac:dyDescent="0.25">
      <c r="A218" s="52"/>
      <c r="B218" s="52"/>
      <c r="C218" s="68"/>
      <c r="D218" s="69"/>
      <c r="E218" s="50"/>
      <c r="F218" s="70"/>
      <c r="G218" s="71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66"/>
      <c r="W218" s="50"/>
      <c r="X218" s="34"/>
      <c r="Y218" s="50"/>
      <c r="Z218" s="50"/>
      <c r="AA218" s="73"/>
      <c r="AB218" s="54"/>
      <c r="AC218" s="68"/>
      <c r="AD218" s="50"/>
      <c r="AE218" s="52"/>
    </row>
    <row r="219" spans="1:31" s="31" customFormat="1" x14ac:dyDescent="0.25">
      <c r="A219" s="52"/>
      <c r="B219" s="52"/>
      <c r="C219" s="54"/>
      <c r="D219" s="55"/>
      <c r="E219" s="34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34"/>
      <c r="X219" s="34"/>
      <c r="Y219" s="34"/>
      <c r="Z219" s="34"/>
      <c r="AA219" s="65"/>
      <c r="AB219" s="54"/>
      <c r="AC219" s="54"/>
      <c r="AD219" s="50"/>
      <c r="AE219" s="52"/>
    </row>
    <row r="220" spans="1:31" s="31" customFormat="1" x14ac:dyDescent="0.25">
      <c r="A220" s="52"/>
      <c r="B220" s="52"/>
      <c r="C220" s="68"/>
      <c r="D220" s="69"/>
      <c r="E220" s="50"/>
      <c r="F220" s="70"/>
      <c r="G220" s="71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66"/>
      <c r="W220" s="50"/>
      <c r="X220" s="34"/>
      <c r="Y220" s="50"/>
      <c r="Z220" s="50"/>
      <c r="AA220" s="73"/>
      <c r="AB220" s="54"/>
      <c r="AC220" s="68"/>
      <c r="AD220" s="50"/>
      <c r="AE220" s="52"/>
    </row>
    <row r="221" spans="1:31" s="31" customFormat="1" x14ac:dyDescent="0.25">
      <c r="A221" s="50"/>
      <c r="B221" s="52"/>
      <c r="C221" s="54"/>
      <c r="D221" s="55"/>
      <c r="E221" s="34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34"/>
      <c r="X221" s="34"/>
      <c r="Y221" s="34"/>
      <c r="Z221" s="34"/>
      <c r="AA221" s="65"/>
      <c r="AB221" s="54"/>
      <c r="AC221" s="54"/>
      <c r="AD221" s="50"/>
      <c r="AE221" s="52"/>
    </row>
    <row r="222" spans="1:31" s="31" customFormat="1" x14ac:dyDescent="0.25">
      <c r="A222" s="52"/>
      <c r="B222" s="52"/>
      <c r="C222" s="68"/>
      <c r="D222" s="69"/>
      <c r="E222" s="50"/>
      <c r="F222" s="70"/>
      <c r="G222" s="71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66"/>
      <c r="W222" s="50"/>
      <c r="X222" s="34"/>
      <c r="Y222" s="50"/>
      <c r="Z222" s="50"/>
      <c r="AA222" s="73"/>
      <c r="AB222" s="54"/>
      <c r="AC222" s="68"/>
      <c r="AD222" s="50"/>
      <c r="AE222" s="52"/>
    </row>
    <row r="223" spans="1:31" s="31" customFormat="1" x14ac:dyDescent="0.25">
      <c r="A223" s="50"/>
      <c r="B223" s="52"/>
      <c r="C223" s="54"/>
      <c r="D223" s="55"/>
      <c r="E223" s="34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34"/>
      <c r="X223" s="34"/>
      <c r="Y223" s="34"/>
      <c r="Z223" s="34"/>
      <c r="AA223" s="65"/>
      <c r="AB223" s="54"/>
      <c r="AC223" s="54"/>
      <c r="AD223" s="50"/>
      <c r="AE223" s="52"/>
    </row>
    <row r="224" spans="1:31" s="31" customFormat="1" x14ac:dyDescent="0.25">
      <c r="A224" s="52"/>
      <c r="B224" s="52"/>
      <c r="C224" s="68"/>
      <c r="D224" s="69"/>
      <c r="E224" s="50"/>
      <c r="F224" s="70"/>
      <c r="G224" s="71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66"/>
      <c r="W224" s="50"/>
      <c r="X224" s="34"/>
      <c r="Y224" s="50"/>
      <c r="Z224" s="50"/>
      <c r="AA224" s="73"/>
      <c r="AB224" s="54"/>
      <c r="AC224" s="68"/>
      <c r="AD224" s="50"/>
      <c r="AE224" s="52"/>
    </row>
    <row r="225" spans="1:31" s="31" customFormat="1" x14ac:dyDescent="0.25">
      <c r="A225" s="52"/>
      <c r="B225" s="52"/>
      <c r="C225" s="54"/>
      <c r="D225" s="55"/>
      <c r="E225" s="34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34"/>
      <c r="X225" s="34"/>
      <c r="Y225" s="34"/>
      <c r="Z225" s="34"/>
      <c r="AA225" s="65"/>
      <c r="AB225" s="54"/>
      <c r="AC225" s="54"/>
      <c r="AD225" s="50"/>
      <c r="AE225" s="52"/>
    </row>
    <row r="226" spans="1:31" s="31" customFormat="1" x14ac:dyDescent="0.25">
      <c r="A226" s="52"/>
      <c r="B226" s="52"/>
      <c r="C226" s="68"/>
      <c r="D226" s="69"/>
      <c r="E226" s="50"/>
      <c r="F226" s="70"/>
      <c r="G226" s="71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66"/>
      <c r="W226" s="50"/>
      <c r="X226" s="34"/>
      <c r="Y226" s="50"/>
      <c r="Z226" s="50"/>
      <c r="AA226" s="73"/>
      <c r="AB226" s="54"/>
      <c r="AC226" s="68"/>
      <c r="AD226" s="50"/>
      <c r="AE226" s="52"/>
    </row>
    <row r="227" spans="1:31" s="31" customFormat="1" x14ac:dyDescent="0.25">
      <c r="A227" s="50"/>
      <c r="B227" s="52"/>
      <c r="C227" s="54"/>
      <c r="D227" s="55"/>
      <c r="E227" s="34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34"/>
      <c r="X227" s="34"/>
      <c r="Y227" s="34"/>
      <c r="Z227" s="34"/>
      <c r="AA227" s="65"/>
      <c r="AB227" s="54"/>
      <c r="AC227" s="54"/>
      <c r="AD227" s="50"/>
      <c r="AE227" s="52"/>
    </row>
    <row r="228" spans="1:31" s="31" customFormat="1" x14ac:dyDescent="0.25">
      <c r="A228" s="52"/>
      <c r="B228" s="52"/>
      <c r="C228" s="68"/>
      <c r="D228" s="69"/>
      <c r="E228" s="50"/>
      <c r="F228" s="70"/>
      <c r="G228" s="71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66"/>
      <c r="W228" s="50"/>
      <c r="X228" s="34"/>
      <c r="Y228" s="50"/>
      <c r="Z228" s="50"/>
      <c r="AA228" s="73"/>
      <c r="AB228" s="54"/>
      <c r="AC228" s="68"/>
      <c r="AD228" s="50"/>
      <c r="AE228" s="52"/>
    </row>
    <row r="229" spans="1:31" s="31" customFormat="1" x14ac:dyDescent="0.25">
      <c r="A229" s="52"/>
      <c r="B229" s="52"/>
      <c r="C229" s="54"/>
      <c r="D229" s="55"/>
      <c r="E229" s="34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34"/>
      <c r="X229" s="34"/>
      <c r="Y229" s="34"/>
      <c r="Z229" s="34"/>
      <c r="AA229" s="65"/>
      <c r="AB229" s="54"/>
      <c r="AC229" s="54"/>
      <c r="AD229" s="50"/>
      <c r="AE229" s="52"/>
    </row>
    <row r="230" spans="1:31" s="31" customFormat="1" x14ac:dyDescent="0.25">
      <c r="A230" s="52"/>
      <c r="B230" s="52"/>
      <c r="C230" s="68"/>
      <c r="D230" s="69"/>
      <c r="E230" s="50"/>
      <c r="F230" s="70"/>
      <c r="G230" s="71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66"/>
      <c r="W230" s="50"/>
      <c r="X230" s="34"/>
      <c r="Y230" s="50"/>
      <c r="Z230" s="50"/>
      <c r="AA230" s="73"/>
      <c r="AB230" s="54"/>
      <c r="AC230" s="68"/>
      <c r="AD230" s="50"/>
      <c r="AE230" s="52"/>
    </row>
    <row r="231" spans="1:31" s="31" customFormat="1" x14ac:dyDescent="0.25">
      <c r="A231" s="52"/>
      <c r="B231" s="52"/>
      <c r="C231" s="68"/>
      <c r="D231" s="69"/>
      <c r="E231" s="50"/>
      <c r="F231" s="70"/>
      <c r="G231" s="71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66"/>
      <c r="W231" s="50"/>
      <c r="X231" s="34"/>
      <c r="Y231" s="34"/>
      <c r="Z231" s="34"/>
      <c r="AA231" s="65"/>
      <c r="AB231" s="54"/>
      <c r="AC231" s="68"/>
      <c r="AD231" s="50"/>
      <c r="AE231" s="52"/>
    </row>
    <row r="232" spans="1:31" s="31" customFormat="1" x14ac:dyDescent="0.25">
      <c r="A232" s="52"/>
      <c r="B232" s="52"/>
      <c r="C232" s="54"/>
      <c r="D232" s="55"/>
      <c r="E232" s="34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34"/>
      <c r="X232" s="34"/>
      <c r="Y232" s="34"/>
      <c r="Z232" s="34"/>
      <c r="AA232" s="65"/>
      <c r="AB232" s="54"/>
      <c r="AC232" s="54"/>
      <c r="AD232" s="50"/>
      <c r="AE232" s="52"/>
    </row>
    <row r="233" spans="1:31" s="31" customFormat="1" x14ac:dyDescent="0.25">
      <c r="A233" s="52"/>
      <c r="B233" s="52"/>
      <c r="C233" s="68"/>
      <c r="D233" s="69"/>
      <c r="E233" s="50"/>
      <c r="F233" s="70"/>
      <c r="G233" s="71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66"/>
      <c r="W233" s="50"/>
      <c r="X233" s="34"/>
      <c r="Y233" s="34"/>
      <c r="Z233" s="34"/>
      <c r="AA233" s="65"/>
      <c r="AB233" s="54"/>
      <c r="AC233" s="68"/>
      <c r="AD233" s="50"/>
      <c r="AE233" s="52"/>
    </row>
    <row r="234" spans="1:31" s="31" customFormat="1" x14ac:dyDescent="0.25">
      <c r="A234" s="52"/>
      <c r="B234" s="52"/>
      <c r="C234" s="54"/>
      <c r="D234" s="55"/>
      <c r="E234" s="34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34"/>
      <c r="X234" s="34"/>
      <c r="Y234" s="34"/>
      <c r="Z234" s="34"/>
      <c r="AA234" s="65"/>
      <c r="AB234" s="54"/>
      <c r="AC234" s="54"/>
      <c r="AD234" s="50"/>
      <c r="AE234" s="52"/>
    </row>
    <row r="235" spans="1:31" s="31" customFormat="1" x14ac:dyDescent="0.25">
      <c r="A235" s="52"/>
      <c r="B235" s="52"/>
      <c r="C235" s="68"/>
      <c r="D235" s="69"/>
      <c r="E235" s="50"/>
      <c r="F235" s="70"/>
      <c r="G235" s="71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66"/>
      <c r="W235" s="50"/>
      <c r="X235" s="34"/>
      <c r="Y235" s="34"/>
      <c r="Z235" s="34"/>
      <c r="AA235" s="65"/>
      <c r="AB235" s="54"/>
      <c r="AC235" s="68"/>
      <c r="AD235" s="50"/>
      <c r="AE235" s="52"/>
    </row>
    <row r="236" spans="1:31" s="31" customFormat="1" x14ac:dyDescent="0.25">
      <c r="A236" s="52"/>
      <c r="B236" s="52"/>
      <c r="C236" s="68"/>
      <c r="D236" s="69"/>
      <c r="E236" s="50"/>
      <c r="F236" s="70"/>
      <c r="G236" s="71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66"/>
      <c r="W236" s="50"/>
      <c r="X236" s="34"/>
      <c r="Y236" s="34"/>
      <c r="Z236" s="34"/>
      <c r="AA236" s="65"/>
      <c r="AB236" s="54"/>
      <c r="AC236" s="68"/>
      <c r="AD236" s="50"/>
      <c r="AE236" s="52"/>
    </row>
    <row r="237" spans="1:31" s="31" customFormat="1" x14ac:dyDescent="0.25">
      <c r="A237" s="52"/>
      <c r="B237" s="52"/>
      <c r="C237" s="54"/>
      <c r="D237" s="55"/>
      <c r="E237" s="34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34"/>
      <c r="X237" s="34"/>
      <c r="Y237" s="34"/>
      <c r="Z237" s="34"/>
      <c r="AA237" s="65"/>
      <c r="AB237" s="54"/>
      <c r="AC237" s="54"/>
      <c r="AD237" s="50"/>
      <c r="AE237" s="52"/>
    </row>
    <row r="238" spans="1:31" s="31" customFormat="1" x14ac:dyDescent="0.25">
      <c r="A238" s="52"/>
      <c r="B238" s="52"/>
      <c r="C238" s="68"/>
      <c r="D238" s="69"/>
      <c r="E238" s="50"/>
      <c r="F238" s="70"/>
      <c r="G238" s="71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66"/>
      <c r="W238" s="50"/>
      <c r="X238" s="34"/>
      <c r="Y238" s="34"/>
      <c r="Z238" s="34"/>
      <c r="AA238" s="65"/>
      <c r="AB238" s="54"/>
      <c r="AC238" s="68"/>
      <c r="AD238" s="50"/>
      <c r="AE238" s="52"/>
    </row>
    <row r="239" spans="1:31" s="31" customFormat="1" x14ac:dyDescent="0.25">
      <c r="A239" s="52"/>
      <c r="B239" s="52"/>
      <c r="C239" s="54"/>
      <c r="D239" s="55"/>
      <c r="E239" s="3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34"/>
      <c r="X239" s="34"/>
      <c r="Y239" s="34"/>
      <c r="Z239" s="34"/>
      <c r="AA239" s="65"/>
      <c r="AB239" s="54"/>
      <c r="AC239" s="54"/>
      <c r="AD239" s="50"/>
      <c r="AE239" s="52"/>
    </row>
    <row r="240" spans="1:31" s="31" customFormat="1" x14ac:dyDescent="0.25">
      <c r="A240" s="52"/>
      <c r="B240" s="52"/>
      <c r="C240" s="68"/>
      <c r="D240" s="69"/>
      <c r="E240" s="50"/>
      <c r="F240" s="70"/>
      <c r="G240" s="71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66"/>
      <c r="W240" s="50"/>
      <c r="X240" s="34"/>
      <c r="Y240" s="34"/>
      <c r="Z240" s="34"/>
      <c r="AA240" s="65"/>
      <c r="AB240" s="54"/>
      <c r="AC240" s="68"/>
      <c r="AD240" s="50"/>
      <c r="AE240" s="52"/>
    </row>
    <row r="241" spans="1:31" s="31" customFormat="1" x14ac:dyDescent="0.25">
      <c r="A241" s="52"/>
      <c r="B241" s="52"/>
      <c r="C241" s="54"/>
      <c r="D241" s="55"/>
      <c r="E241" s="34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34"/>
      <c r="X241" s="34"/>
      <c r="Y241" s="34"/>
      <c r="Z241" s="34"/>
      <c r="AA241" s="65"/>
      <c r="AB241" s="54"/>
      <c r="AC241" s="54"/>
      <c r="AD241" s="50"/>
      <c r="AE241" s="52"/>
    </row>
    <row r="242" spans="1:31" s="31" customFormat="1" x14ac:dyDescent="0.25">
      <c r="A242" s="52"/>
      <c r="B242" s="52"/>
      <c r="C242" s="68"/>
      <c r="D242" s="69"/>
      <c r="E242" s="50"/>
      <c r="F242" s="70"/>
      <c r="G242" s="71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66"/>
      <c r="W242" s="50"/>
      <c r="X242" s="34"/>
      <c r="Y242" s="34"/>
      <c r="Z242" s="34"/>
      <c r="AA242" s="65"/>
      <c r="AB242" s="54"/>
      <c r="AC242" s="68"/>
      <c r="AD242" s="50"/>
      <c r="AE242" s="52"/>
    </row>
    <row r="243" spans="1:31" s="31" customFormat="1" x14ac:dyDescent="0.25">
      <c r="A243" s="52"/>
      <c r="B243" s="52"/>
      <c r="C243" s="54"/>
      <c r="D243" s="55"/>
      <c r="E243" s="34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34"/>
      <c r="X243" s="34"/>
      <c r="Y243" s="34"/>
      <c r="Z243" s="34"/>
      <c r="AA243" s="65"/>
      <c r="AB243" s="54"/>
      <c r="AC243" s="54"/>
      <c r="AD243" s="50"/>
      <c r="AE243" s="52"/>
    </row>
    <row r="244" spans="1:31" s="31" customFormat="1" x14ac:dyDescent="0.25">
      <c r="A244" s="52"/>
      <c r="B244" s="52"/>
      <c r="C244" s="68"/>
      <c r="D244" s="69"/>
      <c r="E244" s="50"/>
      <c r="F244" s="70"/>
      <c r="G244" s="71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66"/>
      <c r="W244" s="50"/>
      <c r="X244" s="34"/>
      <c r="Y244" s="50"/>
      <c r="Z244" s="50"/>
      <c r="AA244" s="73"/>
      <c r="AB244" s="54"/>
      <c r="AC244" s="68"/>
      <c r="AD244" s="50"/>
      <c r="AE244" s="52"/>
    </row>
    <row r="245" spans="1:31" s="31" customFormat="1" x14ac:dyDescent="0.25">
      <c r="A245" s="50"/>
      <c r="B245" s="52"/>
      <c r="C245" s="54"/>
      <c r="D245" s="55"/>
      <c r="E245" s="34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34"/>
      <c r="X245" s="34"/>
      <c r="Y245" s="34"/>
      <c r="Z245" s="34"/>
      <c r="AA245" s="65"/>
      <c r="AB245" s="54"/>
      <c r="AC245" s="54"/>
      <c r="AD245" s="50"/>
      <c r="AE245" s="52"/>
    </row>
    <row r="246" spans="1:31" s="31" customFormat="1" x14ac:dyDescent="0.25">
      <c r="A246" s="52"/>
      <c r="B246" s="52"/>
      <c r="C246" s="68"/>
      <c r="D246" s="69"/>
      <c r="E246" s="50"/>
      <c r="F246" s="70"/>
      <c r="G246" s="71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66"/>
      <c r="W246" s="50"/>
      <c r="X246" s="34"/>
      <c r="Y246" s="50"/>
      <c r="Z246" s="50"/>
      <c r="AA246" s="73"/>
      <c r="AB246" s="54"/>
      <c r="AC246" s="68"/>
      <c r="AD246" s="50"/>
      <c r="AE246" s="52"/>
    </row>
    <row r="247" spans="1:31" s="31" customFormat="1" x14ac:dyDescent="0.25">
      <c r="A247" s="52"/>
      <c r="B247" s="52"/>
      <c r="C247" s="54"/>
      <c r="D247" s="55"/>
      <c r="E247" s="34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34"/>
      <c r="X247" s="34"/>
      <c r="Y247" s="34"/>
      <c r="Z247" s="34"/>
      <c r="AA247" s="65"/>
      <c r="AB247" s="54"/>
      <c r="AC247" s="54"/>
      <c r="AD247" s="50"/>
      <c r="AE247" s="52"/>
    </row>
    <row r="248" spans="1:31" s="31" customFormat="1" x14ac:dyDescent="0.25">
      <c r="A248" s="52"/>
      <c r="B248" s="52"/>
      <c r="C248" s="68"/>
      <c r="D248" s="69"/>
      <c r="E248" s="50"/>
      <c r="F248" s="70"/>
      <c r="G248" s="71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66"/>
      <c r="W248" s="50"/>
      <c r="X248" s="34"/>
      <c r="Y248" s="50"/>
      <c r="Z248" s="50"/>
      <c r="AA248" s="73"/>
      <c r="AB248" s="54"/>
      <c r="AC248" s="68"/>
      <c r="AD248" s="50"/>
      <c r="AE248" s="52"/>
    </row>
    <row r="249" spans="1:31" s="31" customFormat="1" x14ac:dyDescent="0.25">
      <c r="A249" s="50"/>
      <c r="B249" s="52"/>
      <c r="C249" s="54"/>
      <c r="D249" s="55"/>
      <c r="E249" s="34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34"/>
      <c r="X249" s="34"/>
      <c r="Y249" s="34"/>
      <c r="Z249" s="34"/>
      <c r="AA249" s="65"/>
      <c r="AB249" s="54"/>
      <c r="AC249" s="54"/>
      <c r="AD249" s="50"/>
      <c r="AE249" s="52"/>
    </row>
    <row r="250" spans="1:31" s="31" customFormat="1" x14ac:dyDescent="0.25">
      <c r="A250" s="52"/>
      <c r="B250" s="52"/>
      <c r="C250" s="68"/>
      <c r="D250" s="69"/>
      <c r="E250" s="50"/>
      <c r="F250" s="70"/>
      <c r="G250" s="71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66"/>
      <c r="W250" s="50"/>
      <c r="X250" s="34"/>
      <c r="Y250" s="50"/>
      <c r="Z250" s="50"/>
      <c r="AA250" s="73"/>
      <c r="AB250" s="54"/>
      <c r="AC250" s="68"/>
      <c r="AD250" s="50"/>
      <c r="AE250" s="52"/>
    </row>
    <row r="251" spans="1:31" x14ac:dyDescent="0.25">
      <c r="A251" s="52"/>
      <c r="B251" s="52"/>
      <c r="C251" s="54"/>
      <c r="D251" s="55"/>
      <c r="E251" s="34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34"/>
      <c r="X251" s="34"/>
      <c r="Y251" s="34"/>
      <c r="Z251" s="21"/>
      <c r="AA251" s="23"/>
      <c r="AB251" s="12"/>
      <c r="AC251" s="54"/>
      <c r="AD251" s="19"/>
      <c r="AE251" s="22"/>
    </row>
    <row r="252" spans="1:31" x14ac:dyDescent="0.25">
      <c r="A252" s="52"/>
      <c r="B252" s="52"/>
      <c r="C252" s="54"/>
      <c r="D252" s="55"/>
      <c r="E252" s="65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66"/>
      <c r="W252" s="34"/>
      <c r="X252" s="34"/>
      <c r="Y252" s="21"/>
      <c r="Z252" s="23"/>
      <c r="AA252" s="23"/>
      <c r="AB252" s="21"/>
      <c r="AC252" s="54"/>
      <c r="AD252" s="21"/>
      <c r="AE252" s="22"/>
    </row>
    <row r="253" spans="1:31" x14ac:dyDescent="0.25">
      <c r="A253" s="52"/>
      <c r="B253" s="52"/>
      <c r="C253" s="54"/>
      <c r="D253" s="55"/>
      <c r="E253" s="65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66"/>
      <c r="W253" s="34"/>
      <c r="X253" s="34"/>
      <c r="Y253" s="21"/>
      <c r="Z253" s="23"/>
      <c r="AA253" s="23"/>
      <c r="AB253" s="21"/>
      <c r="AC253" s="54"/>
      <c r="AD253" s="21"/>
      <c r="AE253" s="22"/>
    </row>
    <row r="254" spans="1:31" x14ac:dyDescent="0.25">
      <c r="A254" s="22"/>
      <c r="E254" s="23"/>
      <c r="F254" s="20"/>
      <c r="G254" s="22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21"/>
      <c r="X254" s="21"/>
      <c r="Y254" s="21"/>
      <c r="Z254" s="23"/>
      <c r="AA254" s="23"/>
      <c r="AB254" s="21"/>
      <c r="AC254" s="12"/>
      <c r="AD254" s="21"/>
    </row>
    <row r="255" spans="1:31" x14ac:dyDescent="0.25">
      <c r="A255" s="22"/>
      <c r="E255" s="23"/>
      <c r="F255" s="20"/>
      <c r="G255" s="22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21"/>
      <c r="X255" s="21"/>
      <c r="Y255" s="21"/>
      <c r="Z255" s="23"/>
      <c r="AA255" s="23"/>
      <c r="AB255" s="21"/>
      <c r="AC255" s="12"/>
      <c r="AD255" s="21"/>
    </row>
    <row r="256" spans="1:31" x14ac:dyDescent="0.25">
      <c r="E256" s="23"/>
      <c r="F256" s="20"/>
      <c r="G256" s="22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21"/>
      <c r="X256" s="21"/>
      <c r="Y256" s="21"/>
      <c r="Z256" s="23"/>
      <c r="AA256" s="23"/>
      <c r="AB256" s="21"/>
      <c r="AC256" s="12"/>
      <c r="AD256" s="21"/>
    </row>
    <row r="257" spans="5:30" x14ac:dyDescent="0.25">
      <c r="E257" s="23"/>
      <c r="F257" s="20"/>
      <c r="G257" s="22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21"/>
      <c r="X257" s="21"/>
      <c r="Y257" s="21"/>
      <c r="Z257" s="23"/>
      <c r="AA257" s="23"/>
      <c r="AB257" s="21"/>
      <c r="AC257" s="12"/>
      <c r="AD257" s="21"/>
    </row>
    <row r="258" spans="5:30" x14ac:dyDescent="0.25">
      <c r="E258" s="23"/>
      <c r="F258" s="20"/>
      <c r="G258" s="22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21"/>
      <c r="X258" s="21"/>
      <c r="Y258" s="21"/>
      <c r="Z258" s="23"/>
      <c r="AA258" s="23"/>
      <c r="AB258" s="21"/>
      <c r="AC258" s="12"/>
      <c r="AD258" s="21"/>
    </row>
    <row r="259" spans="5:30" x14ac:dyDescent="0.25">
      <c r="E259" s="23"/>
      <c r="F259" s="20"/>
      <c r="G259" s="22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21"/>
      <c r="X259" s="21"/>
      <c r="Y259" s="21"/>
      <c r="Z259" s="23"/>
      <c r="AA259" s="23"/>
      <c r="AB259" s="21"/>
      <c r="AC259" s="12"/>
      <c r="AD259" s="21"/>
    </row>
    <row r="260" spans="5:30" x14ac:dyDescent="0.25">
      <c r="E260" s="23"/>
      <c r="F260" s="20"/>
      <c r="G260" s="22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21"/>
      <c r="X260" s="21"/>
      <c r="Y260" s="21"/>
      <c r="Z260" s="23"/>
      <c r="AA260" s="23"/>
      <c r="AB260" s="21"/>
      <c r="AC260" s="12"/>
      <c r="AD260" s="21"/>
    </row>
    <row r="261" spans="5:30" x14ac:dyDescent="0.25">
      <c r="E261" s="23"/>
      <c r="F261" s="20"/>
      <c r="G261" s="22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21"/>
      <c r="X261" s="21"/>
      <c r="Y261" s="21"/>
      <c r="Z261" s="23"/>
      <c r="AA261" s="23"/>
      <c r="AB261" s="21"/>
      <c r="AC261" s="12"/>
      <c r="AD261" s="21"/>
    </row>
    <row r="262" spans="5:30" x14ac:dyDescent="0.25">
      <c r="E262" s="23"/>
      <c r="F262" s="20"/>
      <c r="G262" s="22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21"/>
      <c r="X262" s="21"/>
      <c r="Y262" s="21"/>
      <c r="Z262" s="23"/>
      <c r="AA262" s="23"/>
      <c r="AB262" s="21"/>
      <c r="AC262" s="12"/>
      <c r="AD262" s="21"/>
    </row>
    <row r="263" spans="5:30" x14ac:dyDescent="0.25">
      <c r="E263" s="23"/>
      <c r="F263" s="20"/>
      <c r="G263" s="22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21"/>
      <c r="X263" s="21"/>
      <c r="Y263" s="21"/>
      <c r="Z263" s="23"/>
      <c r="AA263" s="23"/>
      <c r="AB263" s="21"/>
      <c r="AC263" s="12"/>
      <c r="AD263" s="21"/>
    </row>
    <row r="264" spans="5:30" x14ac:dyDescent="0.25">
      <c r="E264" s="23"/>
      <c r="F264" s="20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21"/>
      <c r="X264" s="21"/>
      <c r="Y264" s="21"/>
      <c r="Z264" s="23"/>
      <c r="AA264" s="23"/>
      <c r="AB264" s="21"/>
      <c r="AC264" s="12"/>
      <c r="AD264" s="21"/>
    </row>
    <row r="265" spans="5:30" x14ac:dyDescent="0.25">
      <c r="E265" s="23"/>
      <c r="F265" s="20"/>
      <c r="G265" s="2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21"/>
      <c r="X265" s="21"/>
      <c r="Y265" s="21"/>
      <c r="Z265" s="23"/>
      <c r="AA265" s="23"/>
      <c r="AB265" s="21"/>
      <c r="AC265" s="12"/>
      <c r="AD265" s="21"/>
    </row>
    <row r="266" spans="5:30" x14ac:dyDescent="0.25">
      <c r="E266" s="23"/>
      <c r="F266" s="20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21"/>
      <c r="X266" s="21"/>
      <c r="Y266" s="21"/>
      <c r="Z266" s="23"/>
      <c r="AA266" s="23"/>
      <c r="AB266" s="21"/>
      <c r="AC266" s="12"/>
      <c r="AD266" s="21"/>
    </row>
    <row r="267" spans="5:30" x14ac:dyDescent="0.25">
      <c r="E267" s="23"/>
      <c r="F267" s="20"/>
      <c r="G267" s="2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21"/>
      <c r="X267" s="21"/>
      <c r="Y267" s="21"/>
      <c r="Z267" s="23"/>
      <c r="AA267" s="23"/>
      <c r="AB267" s="21"/>
      <c r="AC267" s="12"/>
      <c r="AD267" s="21"/>
    </row>
    <row r="268" spans="5:30" x14ac:dyDescent="0.25">
      <c r="E268" s="23"/>
      <c r="F268" s="20"/>
      <c r="G268" s="2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21"/>
      <c r="X268" s="21"/>
      <c r="Y268" s="21"/>
      <c r="Z268" s="23"/>
      <c r="AA268" s="23"/>
      <c r="AB268" s="21"/>
      <c r="AC268" s="12"/>
      <c r="AD268" s="21"/>
    </row>
    <row r="269" spans="5:30" x14ac:dyDescent="0.25">
      <c r="E269" s="23"/>
      <c r="F269" s="20"/>
      <c r="G269" s="22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21"/>
      <c r="X269" s="21"/>
      <c r="Y269" s="21"/>
      <c r="Z269" s="23"/>
      <c r="AA269" s="23"/>
      <c r="AB269" s="21"/>
      <c r="AC269" s="12"/>
      <c r="AD269" s="21"/>
    </row>
    <row r="270" spans="5:30" x14ac:dyDescent="0.25">
      <c r="E270" s="23"/>
      <c r="F270" s="20"/>
      <c r="G270" s="22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21"/>
      <c r="X270" s="21"/>
      <c r="Y270" s="21"/>
      <c r="Z270" s="23"/>
      <c r="AA270" s="23"/>
      <c r="AB270" s="21"/>
      <c r="AC270" s="12"/>
      <c r="AD270" s="21"/>
    </row>
    <row r="271" spans="5:30" x14ac:dyDescent="0.25">
      <c r="E271" s="23"/>
      <c r="F271" s="20"/>
      <c r="G271" s="22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21"/>
      <c r="X271" s="21"/>
      <c r="Y271" s="21"/>
      <c r="Z271" s="23"/>
      <c r="AA271" s="23"/>
      <c r="AB271" s="21"/>
      <c r="AC271" s="12"/>
      <c r="AD271" s="21"/>
    </row>
    <row r="272" spans="5:30" x14ac:dyDescent="0.25">
      <c r="E272" s="23"/>
      <c r="F272" s="20"/>
      <c r="G272" s="22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21"/>
      <c r="X272" s="21"/>
      <c r="Y272" s="21"/>
      <c r="Z272" s="23"/>
      <c r="AA272" s="23"/>
      <c r="AB272" s="21"/>
      <c r="AC272" s="12"/>
      <c r="AD272" s="21"/>
    </row>
    <row r="273" spans="5:30" x14ac:dyDescent="0.25">
      <c r="E273" s="23"/>
      <c r="F273" s="20"/>
      <c r="G273" s="22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21"/>
      <c r="X273" s="21"/>
      <c r="Y273" s="21"/>
      <c r="Z273" s="23"/>
      <c r="AA273" s="23"/>
      <c r="AB273" s="21"/>
      <c r="AC273" s="12"/>
      <c r="AD273" s="21"/>
    </row>
    <row r="274" spans="5:30" x14ac:dyDescent="0.25">
      <c r="E274" s="23"/>
      <c r="F274" s="20"/>
      <c r="G274" s="22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21"/>
      <c r="X274" s="21"/>
      <c r="Y274" s="21"/>
      <c r="Z274" s="23"/>
      <c r="AA274" s="23"/>
      <c r="AB274" s="21"/>
      <c r="AC274" s="12"/>
      <c r="AD274" s="21"/>
    </row>
    <row r="275" spans="5:30" x14ac:dyDescent="0.25">
      <c r="E275" s="23"/>
      <c r="F275" s="20"/>
      <c r="G275" s="22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21"/>
      <c r="X275" s="21"/>
      <c r="Y275" s="21"/>
      <c r="Z275" s="23"/>
      <c r="AA275" s="23"/>
      <c r="AB275" s="21"/>
      <c r="AC275" s="12"/>
      <c r="AD275" s="21"/>
    </row>
    <row r="276" spans="5:30" x14ac:dyDescent="0.25">
      <c r="E276" s="23"/>
      <c r="F276" s="20"/>
      <c r="G276" s="22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21"/>
      <c r="X276" s="21"/>
      <c r="Y276" s="21"/>
      <c r="Z276" s="23"/>
      <c r="AA276" s="23"/>
      <c r="AB276" s="21"/>
      <c r="AC276" s="12"/>
      <c r="AD276" s="21"/>
    </row>
    <row r="277" spans="5:30" x14ac:dyDescent="0.25">
      <c r="E277" s="23"/>
      <c r="F277" s="20"/>
      <c r="G277" s="22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21"/>
      <c r="X277" s="21"/>
      <c r="Y277" s="21"/>
      <c r="Z277" s="23"/>
      <c r="AA277" s="23"/>
      <c r="AB277" s="21"/>
      <c r="AC277" s="12"/>
      <c r="AD277" s="21"/>
    </row>
    <row r="278" spans="5:30" x14ac:dyDescent="0.25">
      <c r="E278" s="23"/>
      <c r="F278" s="20"/>
      <c r="G278" s="22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21"/>
      <c r="X278" s="21"/>
      <c r="Y278" s="21"/>
      <c r="Z278" s="23"/>
      <c r="AA278" s="23"/>
      <c r="AB278" s="21"/>
      <c r="AC278" s="12"/>
      <c r="AD278" s="21"/>
    </row>
    <row r="279" spans="5:30" x14ac:dyDescent="0.25">
      <c r="E279" s="23"/>
      <c r="F279" s="20"/>
      <c r="G279" s="22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21"/>
      <c r="X279" s="21"/>
      <c r="Y279" s="21"/>
      <c r="Z279" s="23"/>
      <c r="AA279" s="23"/>
      <c r="AB279" s="21"/>
      <c r="AC279" s="12"/>
      <c r="AD279" s="21"/>
    </row>
    <row r="280" spans="5:30" x14ac:dyDescent="0.25">
      <c r="E280" s="23"/>
      <c r="F280" s="20"/>
      <c r="G280" s="22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21"/>
      <c r="X280" s="21"/>
      <c r="Y280" s="21"/>
      <c r="Z280" s="23"/>
      <c r="AA280" s="23"/>
      <c r="AB280" s="21"/>
      <c r="AC280" s="12"/>
      <c r="AD280" s="21"/>
    </row>
    <row r="281" spans="5:30" x14ac:dyDescent="0.25">
      <c r="E281" s="23"/>
      <c r="F281" s="20"/>
      <c r="G281" s="22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21"/>
      <c r="X281" s="21"/>
      <c r="Y281" s="21"/>
      <c r="Z281" s="23"/>
      <c r="AA281" s="23"/>
      <c r="AB281" s="21"/>
      <c r="AC281" s="12"/>
      <c r="AD281" s="21"/>
    </row>
    <row r="282" spans="5:30" x14ac:dyDescent="0.25">
      <c r="E282" s="23"/>
      <c r="F282" s="20"/>
      <c r="G282" s="22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21"/>
      <c r="X282" s="21"/>
      <c r="Y282" s="21"/>
      <c r="Z282" s="23"/>
      <c r="AA282" s="23"/>
      <c r="AB282" s="21"/>
      <c r="AC282" s="12"/>
      <c r="AD282" s="21"/>
    </row>
    <row r="283" spans="5:30" x14ac:dyDescent="0.25">
      <c r="E283" s="23"/>
      <c r="F283" s="20"/>
      <c r="G283" s="22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21"/>
      <c r="X283" s="21"/>
      <c r="Y283" s="21"/>
      <c r="Z283" s="23"/>
      <c r="AA283" s="23"/>
      <c r="AB283" s="21"/>
      <c r="AC283" s="12"/>
      <c r="AD283" s="21"/>
    </row>
    <row r="284" spans="5:30" x14ac:dyDescent="0.25">
      <c r="E284" s="23"/>
      <c r="F284" s="20"/>
      <c r="G284" s="22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21"/>
      <c r="X284" s="21"/>
      <c r="Y284" s="21"/>
      <c r="Z284" s="23"/>
      <c r="AA284" s="23"/>
      <c r="AB284" s="21"/>
      <c r="AC284" s="12"/>
      <c r="AD284" s="21"/>
    </row>
    <row r="285" spans="5:30" x14ac:dyDescent="0.25">
      <c r="E285" s="23"/>
      <c r="F285" s="20"/>
      <c r="G285" s="22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21"/>
      <c r="X285" s="21"/>
      <c r="Y285" s="21"/>
      <c r="Z285" s="23"/>
      <c r="AA285" s="23"/>
      <c r="AB285" s="21"/>
      <c r="AC285" s="12"/>
      <c r="AD285" s="21"/>
    </row>
    <row r="286" spans="5:30" x14ac:dyDescent="0.25">
      <c r="E286" s="23"/>
      <c r="F286" s="20"/>
      <c r="G286" s="22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21"/>
      <c r="X286" s="21"/>
      <c r="Y286" s="21"/>
      <c r="Z286" s="23"/>
      <c r="AA286" s="23"/>
      <c r="AB286" s="21"/>
      <c r="AC286" s="12"/>
      <c r="AD286" s="21"/>
    </row>
    <row r="287" spans="5:30" x14ac:dyDescent="0.25">
      <c r="E287" s="23"/>
      <c r="F287" s="20"/>
      <c r="G287" s="22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21"/>
      <c r="X287" s="21"/>
      <c r="Y287" s="21"/>
      <c r="Z287" s="23"/>
      <c r="AA287" s="23"/>
      <c r="AB287" s="21"/>
      <c r="AC287" s="12"/>
      <c r="AD287" s="21"/>
    </row>
    <row r="288" spans="5:30" x14ac:dyDescent="0.25">
      <c r="E288" s="23"/>
      <c r="F288" s="20"/>
      <c r="G288" s="22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21"/>
      <c r="X288" s="21"/>
      <c r="Y288" s="21"/>
      <c r="Z288" s="23"/>
      <c r="AA288" s="23"/>
      <c r="AB288" s="21"/>
      <c r="AC288" s="12"/>
      <c r="AD288" s="21"/>
    </row>
    <row r="289" spans="5:30" x14ac:dyDescent="0.25">
      <c r="E289" s="23"/>
      <c r="F289" s="20"/>
      <c r="G289" s="22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21"/>
      <c r="X289" s="21"/>
      <c r="Y289" s="21"/>
      <c r="Z289" s="23"/>
      <c r="AA289" s="23"/>
      <c r="AB289" s="21"/>
      <c r="AC289" s="12"/>
      <c r="AD289" s="21"/>
    </row>
    <row r="290" spans="5:30" x14ac:dyDescent="0.25">
      <c r="E290" s="23"/>
      <c r="F290" s="20"/>
      <c r="G290" s="22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21"/>
      <c r="X290" s="21"/>
      <c r="Y290" s="21"/>
      <c r="Z290" s="23"/>
      <c r="AA290" s="23"/>
      <c r="AB290" s="21"/>
      <c r="AC290" s="12"/>
      <c r="AD290" s="21"/>
    </row>
    <row r="291" spans="5:30" x14ac:dyDescent="0.25">
      <c r="E291" s="23"/>
      <c r="F291" s="20"/>
      <c r="G291" s="22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21"/>
      <c r="X291" s="21"/>
      <c r="Y291" s="21"/>
      <c r="Z291" s="23"/>
      <c r="AA291" s="23"/>
      <c r="AB291" s="21"/>
      <c r="AC291" s="12"/>
      <c r="AD291" s="21"/>
    </row>
    <row r="292" spans="5:30" x14ac:dyDescent="0.25">
      <c r="E292" s="23"/>
      <c r="F292" s="20"/>
      <c r="G292" s="22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21"/>
      <c r="X292" s="21"/>
      <c r="Y292" s="21"/>
      <c r="Z292" s="23"/>
      <c r="AA292" s="23"/>
      <c r="AB292" s="21"/>
      <c r="AC292" s="12"/>
      <c r="AD292" s="21"/>
    </row>
    <row r="293" spans="5:30" x14ac:dyDescent="0.25">
      <c r="E293" s="23"/>
      <c r="F293" s="20"/>
      <c r="G293" s="22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21"/>
      <c r="X293" s="21"/>
      <c r="Y293" s="21"/>
      <c r="Z293" s="23"/>
      <c r="AA293" s="23"/>
      <c r="AB293" s="21"/>
      <c r="AC293" s="12"/>
      <c r="AD293" s="21"/>
    </row>
    <row r="294" spans="5:30" x14ac:dyDescent="0.25">
      <c r="E294" s="23"/>
      <c r="F294" s="20"/>
      <c r="G294" s="22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21"/>
      <c r="X294" s="21"/>
      <c r="Y294" s="21"/>
      <c r="Z294" s="23"/>
      <c r="AA294" s="23"/>
      <c r="AB294" s="21"/>
      <c r="AC294" s="12"/>
      <c r="AD294" s="21"/>
    </row>
    <row r="295" spans="5:30" x14ac:dyDescent="0.25">
      <c r="E295" s="23"/>
      <c r="F295" s="20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21"/>
      <c r="X295" s="21"/>
      <c r="Y295" s="21"/>
      <c r="Z295" s="23"/>
      <c r="AA295" s="23"/>
      <c r="AB295" s="21"/>
      <c r="AC295" s="12"/>
      <c r="AD295" s="21"/>
    </row>
    <row r="296" spans="5:30" x14ac:dyDescent="0.25">
      <c r="E296" s="23"/>
      <c r="F296" s="20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21"/>
      <c r="X296" s="21"/>
      <c r="Y296" s="21"/>
      <c r="Z296" s="23"/>
      <c r="AA296" s="23"/>
      <c r="AB296" s="21"/>
      <c r="AC296" s="12"/>
      <c r="AD296" s="21"/>
    </row>
    <row r="297" spans="5:30" x14ac:dyDescent="0.25">
      <c r="E297" s="23"/>
      <c r="F297" s="20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21"/>
      <c r="X297" s="21"/>
      <c r="Y297" s="21"/>
      <c r="Z297" s="23"/>
      <c r="AA297" s="23"/>
      <c r="AB297" s="21"/>
      <c r="AC297" s="12"/>
      <c r="AD297" s="21"/>
    </row>
    <row r="298" spans="5:30" x14ac:dyDescent="0.25">
      <c r="E298" s="23"/>
      <c r="F298" s="20"/>
      <c r="G298" s="22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21"/>
      <c r="X298" s="21"/>
      <c r="Y298" s="21"/>
      <c r="Z298" s="23"/>
      <c r="AA298" s="23"/>
      <c r="AB298" s="21"/>
      <c r="AC298" s="12"/>
      <c r="AD298" s="21"/>
    </row>
    <row r="299" spans="5:30" x14ac:dyDescent="0.25">
      <c r="E299" s="23"/>
      <c r="F299" s="20"/>
      <c r="G299" s="22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21"/>
      <c r="X299" s="21"/>
      <c r="Y299" s="21"/>
      <c r="Z299" s="23"/>
      <c r="AA299" s="23"/>
      <c r="AB299" s="21"/>
      <c r="AC299" s="12"/>
      <c r="AD299" s="21"/>
    </row>
    <row r="300" spans="5:30" x14ac:dyDescent="0.25">
      <c r="E300" s="23"/>
      <c r="F300" s="20"/>
      <c r="G300" s="22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21"/>
      <c r="X300" s="21"/>
      <c r="Y300" s="21"/>
      <c r="Z300" s="23"/>
      <c r="AA300" s="23"/>
      <c r="AB300" s="21"/>
      <c r="AC300" s="12"/>
      <c r="AD300" s="21"/>
    </row>
    <row r="301" spans="5:30" x14ac:dyDescent="0.25">
      <c r="E301" s="23"/>
      <c r="F301" s="20"/>
      <c r="G301" s="22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21"/>
      <c r="X301" s="21"/>
      <c r="Y301" s="21"/>
      <c r="Z301" s="23"/>
      <c r="AA301" s="23"/>
      <c r="AB301" s="21"/>
      <c r="AC301" s="12"/>
      <c r="AD301" s="21"/>
    </row>
    <row r="302" spans="5:30" x14ac:dyDescent="0.25">
      <c r="E302" s="23"/>
      <c r="F302" s="20"/>
      <c r="G302" s="22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21"/>
      <c r="X302" s="21"/>
      <c r="Y302" s="21"/>
      <c r="Z302" s="23"/>
      <c r="AA302" s="23"/>
      <c r="AB302" s="21"/>
      <c r="AC302" s="12"/>
      <c r="AD302" s="21"/>
    </row>
    <row r="303" spans="5:30" x14ac:dyDescent="0.25">
      <c r="E303" s="23"/>
      <c r="F303" s="20"/>
      <c r="G303" s="22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21"/>
      <c r="X303" s="21"/>
      <c r="Y303" s="21"/>
      <c r="Z303" s="23"/>
      <c r="AA303" s="23"/>
      <c r="AB303" s="21"/>
      <c r="AC303" s="12"/>
      <c r="AD303" s="21"/>
    </row>
    <row r="304" spans="5:30" x14ac:dyDescent="0.25">
      <c r="E304" s="23"/>
      <c r="F304" s="20"/>
      <c r="G304" s="22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21"/>
      <c r="X304" s="21"/>
      <c r="Y304" s="21"/>
      <c r="Z304" s="23"/>
      <c r="AA304" s="23"/>
      <c r="AB304" s="21"/>
      <c r="AC304" s="12"/>
      <c r="AD304" s="21"/>
    </row>
    <row r="305" spans="5:30" x14ac:dyDescent="0.25">
      <c r="E305" s="23"/>
      <c r="F305" s="20"/>
      <c r="G305" s="22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21"/>
      <c r="X305" s="21"/>
      <c r="Y305" s="21"/>
      <c r="Z305" s="23"/>
      <c r="AA305" s="23"/>
      <c r="AB305" s="21"/>
      <c r="AC305" s="12"/>
      <c r="AD305" s="21"/>
    </row>
    <row r="306" spans="5:30" x14ac:dyDescent="0.25">
      <c r="E306" s="23"/>
      <c r="F306" s="20"/>
      <c r="G306" s="22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21"/>
      <c r="X306" s="21"/>
      <c r="Y306" s="21"/>
      <c r="Z306" s="23"/>
      <c r="AA306" s="23"/>
      <c r="AB306" s="21"/>
      <c r="AC306" s="12"/>
      <c r="AD306" s="21"/>
    </row>
    <row r="307" spans="5:30" x14ac:dyDescent="0.25">
      <c r="E307" s="23"/>
      <c r="F307" s="20"/>
      <c r="G307" s="22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21"/>
      <c r="X307" s="21"/>
      <c r="Y307" s="21"/>
      <c r="Z307" s="23"/>
      <c r="AA307" s="23"/>
      <c r="AB307" s="21"/>
      <c r="AC307" s="12"/>
      <c r="AD307" s="21"/>
    </row>
    <row r="308" spans="5:30" x14ac:dyDescent="0.25">
      <c r="E308" s="23"/>
      <c r="F308" s="20"/>
      <c r="G308" s="22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21"/>
      <c r="X308" s="21"/>
      <c r="Y308" s="21"/>
      <c r="Z308" s="23"/>
      <c r="AA308" s="23"/>
      <c r="AB308" s="21"/>
      <c r="AC308" s="12"/>
      <c r="AD308" s="21"/>
    </row>
    <row r="309" spans="5:30" x14ac:dyDescent="0.25">
      <c r="E309" s="23"/>
      <c r="F309" s="20"/>
      <c r="G309" s="22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21"/>
      <c r="X309" s="21"/>
      <c r="Y309" s="21"/>
      <c r="Z309" s="23"/>
      <c r="AA309" s="23"/>
      <c r="AB309" s="21"/>
      <c r="AC309" s="12"/>
      <c r="AD309" s="21"/>
    </row>
    <row r="310" spans="5:30" x14ac:dyDescent="0.25">
      <c r="E310" s="23"/>
      <c r="F310" s="20"/>
      <c r="G310" s="22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21"/>
      <c r="X310" s="21"/>
      <c r="Y310" s="21"/>
      <c r="Z310" s="23"/>
      <c r="AA310" s="23"/>
      <c r="AB310" s="21"/>
      <c r="AC310" s="12"/>
      <c r="AD310" s="21"/>
    </row>
    <row r="311" spans="5:30" x14ac:dyDescent="0.25">
      <c r="E311" s="23"/>
      <c r="F311" s="20"/>
      <c r="G311" s="22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21"/>
      <c r="X311" s="21"/>
      <c r="Y311" s="21"/>
      <c r="Z311" s="23"/>
      <c r="AA311" s="23"/>
      <c r="AB311" s="21"/>
      <c r="AC311" s="12"/>
      <c r="AD311" s="21"/>
    </row>
    <row r="312" spans="5:30" x14ac:dyDescent="0.25">
      <c r="E312" s="23"/>
      <c r="F312" s="20"/>
      <c r="G312" s="22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21"/>
      <c r="X312" s="21"/>
      <c r="Y312" s="21"/>
      <c r="Z312" s="23"/>
      <c r="AA312" s="23"/>
      <c r="AB312" s="21"/>
      <c r="AC312" s="12"/>
      <c r="AD312" s="21"/>
    </row>
    <row r="313" spans="5:30" x14ac:dyDescent="0.25">
      <c r="E313" s="23"/>
      <c r="F313" s="20"/>
      <c r="G313" s="22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1"/>
      <c r="X313" s="21"/>
      <c r="Y313" s="21"/>
      <c r="Z313" s="23"/>
      <c r="AA313" s="23"/>
      <c r="AB313" s="21"/>
      <c r="AC313" s="12"/>
      <c r="AD313" s="21"/>
    </row>
    <row r="314" spans="5:30" x14ac:dyDescent="0.25">
      <c r="E314" s="23"/>
      <c r="F314" s="20"/>
      <c r="G314" s="22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21"/>
      <c r="X314" s="21"/>
      <c r="Y314" s="21"/>
      <c r="Z314" s="23"/>
      <c r="AA314" s="23"/>
      <c r="AB314" s="21"/>
      <c r="AC314" s="12"/>
      <c r="AD314" s="21"/>
    </row>
    <row r="315" spans="5:30" x14ac:dyDescent="0.25">
      <c r="E315" s="23"/>
      <c r="F315" s="20"/>
      <c r="G315" s="22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1"/>
      <c r="X315" s="21"/>
      <c r="Y315" s="21"/>
      <c r="Z315" s="23"/>
      <c r="AA315" s="23"/>
      <c r="AB315" s="21"/>
      <c r="AC315" s="12"/>
      <c r="AD315" s="21"/>
    </row>
    <row r="316" spans="5:30" x14ac:dyDescent="0.25">
      <c r="E316" s="23"/>
      <c r="F316" s="20"/>
      <c r="G316" s="22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1"/>
      <c r="X316" s="21"/>
      <c r="Y316" s="21"/>
      <c r="Z316" s="23"/>
      <c r="AA316" s="23"/>
      <c r="AB316" s="21"/>
      <c r="AC316" s="12"/>
      <c r="AD316" s="21"/>
    </row>
    <row r="317" spans="5:30" x14ac:dyDescent="0.25">
      <c r="E317" s="23"/>
      <c r="F317" s="20"/>
      <c r="G317" s="22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21"/>
      <c r="X317" s="21"/>
      <c r="Y317" s="21"/>
      <c r="Z317" s="23"/>
      <c r="AA317" s="23"/>
      <c r="AB317" s="21"/>
      <c r="AC317" s="12"/>
      <c r="AD317" s="21"/>
    </row>
    <row r="318" spans="5:30" x14ac:dyDescent="0.25">
      <c r="E318" s="23"/>
      <c r="F318" s="20"/>
      <c r="G318" s="22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1"/>
      <c r="X318" s="21"/>
      <c r="Y318" s="21"/>
      <c r="Z318" s="23"/>
      <c r="AA318" s="23"/>
      <c r="AB318" s="21"/>
      <c r="AC318" s="12"/>
      <c r="AD318" s="21"/>
    </row>
    <row r="319" spans="5:30" x14ac:dyDescent="0.25">
      <c r="E319" s="23"/>
      <c r="F319" s="20"/>
      <c r="G319" s="22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21"/>
      <c r="X319" s="21"/>
      <c r="Y319" s="21"/>
      <c r="Z319" s="23"/>
      <c r="AA319" s="23"/>
      <c r="AB319" s="21"/>
      <c r="AC319" s="12"/>
      <c r="AD319" s="21"/>
    </row>
    <row r="320" spans="5:30" x14ac:dyDescent="0.25">
      <c r="E320" s="23"/>
      <c r="F320" s="20"/>
      <c r="G320" s="22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21"/>
      <c r="X320" s="21"/>
      <c r="Y320" s="21"/>
      <c r="Z320" s="23"/>
      <c r="AA320" s="23"/>
      <c r="AB320" s="21"/>
      <c r="AC320" s="12"/>
      <c r="AD320" s="21"/>
    </row>
    <row r="321" spans="5:30" x14ac:dyDescent="0.25">
      <c r="E321" s="23"/>
      <c r="F321" s="20"/>
      <c r="G321" s="22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21"/>
      <c r="X321" s="21"/>
      <c r="Y321" s="21"/>
      <c r="Z321" s="23"/>
      <c r="AA321" s="23"/>
      <c r="AB321" s="21"/>
      <c r="AC321" s="12"/>
      <c r="AD321" s="21"/>
    </row>
    <row r="322" spans="5:30" x14ac:dyDescent="0.25">
      <c r="E322" s="23"/>
      <c r="F322" s="20"/>
      <c r="G322" s="22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21"/>
      <c r="X322" s="21"/>
      <c r="Y322" s="21"/>
      <c r="Z322" s="23"/>
      <c r="AA322" s="23"/>
      <c r="AB322" s="21"/>
      <c r="AC322" s="12"/>
      <c r="AD322" s="21"/>
    </row>
    <row r="323" spans="5:30" x14ac:dyDescent="0.25">
      <c r="E323" s="23"/>
      <c r="F323" s="20"/>
      <c r="G323" s="22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21"/>
      <c r="X323" s="21"/>
      <c r="Y323" s="21"/>
      <c r="Z323" s="23"/>
      <c r="AA323" s="23"/>
      <c r="AB323" s="21"/>
      <c r="AC323" s="12"/>
      <c r="AD323" s="21"/>
    </row>
    <row r="324" spans="5:30" x14ac:dyDescent="0.25">
      <c r="E324" s="23"/>
      <c r="F324" s="20"/>
      <c r="G324" s="22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21"/>
      <c r="X324" s="21"/>
      <c r="Y324" s="21"/>
      <c r="Z324" s="23"/>
      <c r="AA324" s="23"/>
      <c r="AB324" s="21"/>
      <c r="AC324" s="12"/>
      <c r="AD324" s="21"/>
    </row>
    <row r="325" spans="5:30" x14ac:dyDescent="0.25">
      <c r="E325" s="23"/>
      <c r="F325" s="20"/>
      <c r="G325" s="22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21"/>
      <c r="X325" s="21"/>
      <c r="Y325" s="21"/>
      <c r="Z325" s="23"/>
      <c r="AA325" s="23"/>
      <c r="AB325" s="21"/>
      <c r="AC325" s="12"/>
      <c r="AD325" s="21"/>
    </row>
    <row r="326" spans="5:30" x14ac:dyDescent="0.25">
      <c r="E326" s="23"/>
      <c r="F326" s="20"/>
      <c r="G326" s="22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21"/>
      <c r="X326" s="21"/>
      <c r="Y326" s="21"/>
      <c r="Z326" s="23"/>
      <c r="AA326" s="23"/>
      <c r="AB326" s="21"/>
      <c r="AC326" s="12"/>
      <c r="AD326" s="21"/>
    </row>
    <row r="327" spans="5:30" x14ac:dyDescent="0.25">
      <c r="E327" s="23"/>
      <c r="F327" s="20"/>
      <c r="G327" s="22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1"/>
      <c r="X327" s="21"/>
      <c r="Y327" s="21"/>
      <c r="Z327" s="23"/>
      <c r="AA327" s="23"/>
      <c r="AB327" s="21"/>
      <c r="AC327" s="12"/>
      <c r="AD327" s="21"/>
    </row>
    <row r="328" spans="5:30" x14ac:dyDescent="0.25">
      <c r="E328" s="23"/>
      <c r="F328" s="20"/>
      <c r="G328" s="22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21"/>
      <c r="X328" s="21"/>
      <c r="Y328" s="21"/>
      <c r="Z328" s="23"/>
      <c r="AA328" s="23"/>
      <c r="AB328" s="21"/>
      <c r="AC328" s="12"/>
      <c r="AD328" s="21"/>
    </row>
    <row r="329" spans="5:30" x14ac:dyDescent="0.25">
      <c r="E329" s="23"/>
      <c r="F329" s="20"/>
      <c r="G329" s="22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21"/>
      <c r="X329" s="21"/>
      <c r="Y329" s="21"/>
      <c r="Z329" s="23"/>
      <c r="AA329" s="23"/>
      <c r="AB329" s="21"/>
      <c r="AC329" s="12"/>
      <c r="AD329" s="21"/>
    </row>
    <row r="330" spans="5:30" x14ac:dyDescent="0.25">
      <c r="F330" s="20"/>
      <c r="G330" s="22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AC330" s="12"/>
    </row>
    <row r="331" spans="5:30" x14ac:dyDescent="0.25">
      <c r="F331" s="20"/>
      <c r="G331" s="22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AC331" s="12"/>
    </row>
    <row r="332" spans="5:30" x14ac:dyDescent="0.25">
      <c r="AC332" s="12"/>
    </row>
    <row r="333" spans="5:30" x14ac:dyDescent="0.25">
      <c r="AC333" s="12"/>
    </row>
    <row r="334" spans="5:30" x14ac:dyDescent="0.25">
      <c r="AC334" s="12"/>
    </row>
    <row r="335" spans="5:30" x14ac:dyDescent="0.25">
      <c r="AC335" s="12"/>
    </row>
    <row r="336" spans="5:30" x14ac:dyDescent="0.25">
      <c r="AC336" s="12"/>
    </row>
    <row r="337" spans="29:29" x14ac:dyDescent="0.25">
      <c r="AC337" s="12"/>
    </row>
    <row r="338" spans="29:29" x14ac:dyDescent="0.25">
      <c r="AC338" s="12"/>
    </row>
    <row r="339" spans="29:29" x14ac:dyDescent="0.25">
      <c r="AC339" s="12"/>
    </row>
    <row r="340" spans="29:29" x14ac:dyDescent="0.25">
      <c r="AC340" s="12"/>
    </row>
    <row r="341" spans="29:29" x14ac:dyDescent="0.25">
      <c r="AC341" s="12"/>
    </row>
    <row r="342" spans="29:29" x14ac:dyDescent="0.25">
      <c r="AC342" s="12"/>
    </row>
    <row r="343" spans="29:29" x14ac:dyDescent="0.25">
      <c r="AC343" s="12"/>
    </row>
    <row r="344" spans="29:29" x14ac:dyDescent="0.25">
      <c r="AC344" s="12"/>
    </row>
    <row r="345" spans="29:29" x14ac:dyDescent="0.25">
      <c r="AC345" s="12"/>
    </row>
    <row r="346" spans="29:29" x14ac:dyDescent="0.25">
      <c r="AC346" s="12"/>
    </row>
    <row r="347" spans="29:29" x14ac:dyDescent="0.25">
      <c r="AC347" s="12"/>
    </row>
    <row r="348" spans="29:29" x14ac:dyDescent="0.25">
      <c r="AC348" s="12"/>
    </row>
    <row r="349" spans="29:29" x14ac:dyDescent="0.25">
      <c r="AC349" s="12"/>
    </row>
    <row r="350" spans="29:29" x14ac:dyDescent="0.25">
      <c r="AC350" s="12"/>
    </row>
    <row r="351" spans="29:29" x14ac:dyDescent="0.25">
      <c r="AC351" s="12"/>
    </row>
    <row r="352" spans="29:29" x14ac:dyDescent="0.25">
      <c r="AC352" s="12"/>
    </row>
    <row r="353" spans="29:29" x14ac:dyDescent="0.25">
      <c r="AC353" s="12"/>
    </row>
    <row r="354" spans="29:29" x14ac:dyDescent="0.25">
      <c r="AC354" s="12"/>
    </row>
    <row r="355" spans="29:29" x14ac:dyDescent="0.25">
      <c r="AC355" s="12"/>
    </row>
    <row r="356" spans="29:29" x14ac:dyDescent="0.25">
      <c r="AC356" s="12"/>
    </row>
    <row r="357" spans="29:29" x14ac:dyDescent="0.25">
      <c r="AC357" s="12"/>
    </row>
    <row r="358" spans="29:29" x14ac:dyDescent="0.25">
      <c r="AC358" s="12"/>
    </row>
    <row r="359" spans="29:29" x14ac:dyDescent="0.25">
      <c r="AC359" s="12"/>
    </row>
    <row r="360" spans="29:29" x14ac:dyDescent="0.25">
      <c r="AC360" s="12"/>
    </row>
    <row r="361" spans="29:29" x14ac:dyDescent="0.25">
      <c r="AC361" s="12"/>
    </row>
    <row r="362" spans="29:29" x14ac:dyDescent="0.25">
      <c r="AC362" s="12"/>
    </row>
    <row r="363" spans="29:29" x14ac:dyDescent="0.25">
      <c r="AC363" s="12"/>
    </row>
    <row r="364" spans="29:29" x14ac:dyDescent="0.25">
      <c r="AC364" s="12"/>
    </row>
    <row r="365" spans="29:29" x14ac:dyDescent="0.25">
      <c r="AC365" s="12"/>
    </row>
    <row r="366" spans="29:29" x14ac:dyDescent="0.25">
      <c r="AC366" s="12"/>
    </row>
    <row r="367" spans="29:29" x14ac:dyDescent="0.25">
      <c r="AC367" s="12"/>
    </row>
    <row r="368" spans="29:29" x14ac:dyDescent="0.25">
      <c r="AC368" s="12"/>
    </row>
    <row r="369" spans="29:29" x14ac:dyDescent="0.25">
      <c r="AC369" s="12"/>
    </row>
    <row r="370" spans="29:29" x14ac:dyDescent="0.25">
      <c r="AC370" s="12"/>
    </row>
    <row r="371" spans="29:29" x14ac:dyDescent="0.25">
      <c r="AC371" s="12"/>
    </row>
    <row r="372" spans="29:29" x14ac:dyDescent="0.25">
      <c r="AC372" s="12"/>
    </row>
    <row r="373" spans="29:29" x14ac:dyDescent="0.25">
      <c r="AC373" s="12"/>
    </row>
    <row r="374" spans="29:29" x14ac:dyDescent="0.25">
      <c r="AC374" s="12"/>
    </row>
    <row r="375" spans="29:29" x14ac:dyDescent="0.25">
      <c r="AC375" s="12"/>
    </row>
    <row r="376" spans="29:29" x14ac:dyDescent="0.25">
      <c r="AC376" s="12"/>
    </row>
    <row r="377" spans="29:29" x14ac:dyDescent="0.25">
      <c r="AC377" s="12"/>
    </row>
    <row r="378" spans="29:29" x14ac:dyDescent="0.25">
      <c r="AC378" s="12"/>
    </row>
    <row r="379" spans="29:29" x14ac:dyDescent="0.25">
      <c r="AC379" s="12"/>
    </row>
    <row r="380" spans="29:29" x14ac:dyDescent="0.25">
      <c r="AC380" s="12"/>
    </row>
    <row r="381" spans="29:29" x14ac:dyDescent="0.25">
      <c r="AC381" s="12"/>
    </row>
    <row r="382" spans="29:29" x14ac:dyDescent="0.25">
      <c r="AC382" s="12"/>
    </row>
    <row r="383" spans="29:29" x14ac:dyDescent="0.25">
      <c r="AC383" s="12"/>
    </row>
    <row r="384" spans="29:29" x14ac:dyDescent="0.25">
      <c r="AC384" s="12"/>
    </row>
    <row r="385" spans="29:29" x14ac:dyDescent="0.25">
      <c r="AC385" s="12"/>
    </row>
    <row r="386" spans="29:29" x14ac:dyDescent="0.25">
      <c r="AC386" s="12"/>
    </row>
    <row r="387" spans="29:29" x14ac:dyDescent="0.25">
      <c r="AC387" s="12"/>
    </row>
    <row r="388" spans="29:29" x14ac:dyDescent="0.25">
      <c r="AC388" s="12"/>
    </row>
    <row r="389" spans="29:29" x14ac:dyDescent="0.25">
      <c r="AC389" s="12"/>
    </row>
    <row r="390" spans="29:29" x14ac:dyDescent="0.25">
      <c r="AC390" s="12"/>
    </row>
    <row r="391" spans="29:29" x14ac:dyDescent="0.25">
      <c r="AC391" s="12"/>
    </row>
    <row r="392" spans="29:29" x14ac:dyDescent="0.25">
      <c r="AC392" s="12"/>
    </row>
    <row r="393" spans="29:29" x14ac:dyDescent="0.25">
      <c r="AC393" s="12"/>
    </row>
    <row r="394" spans="29:29" x14ac:dyDescent="0.25">
      <c r="AC394" s="12"/>
    </row>
    <row r="395" spans="29:29" x14ac:dyDescent="0.25">
      <c r="AC395" s="12"/>
    </row>
    <row r="396" spans="29:29" x14ac:dyDescent="0.25">
      <c r="AC396" s="12"/>
    </row>
    <row r="397" spans="29:29" x14ac:dyDescent="0.25">
      <c r="AC397" s="12"/>
    </row>
    <row r="398" spans="29:29" x14ac:dyDescent="0.25">
      <c r="AC398" s="12"/>
    </row>
    <row r="399" spans="29:29" x14ac:dyDescent="0.25">
      <c r="AC399" s="12"/>
    </row>
    <row r="400" spans="29:29" x14ac:dyDescent="0.25">
      <c r="AC400" s="12"/>
    </row>
    <row r="401" spans="29:29" x14ac:dyDescent="0.25">
      <c r="AC401" s="12"/>
    </row>
    <row r="402" spans="29:29" x14ac:dyDescent="0.25">
      <c r="AC402" s="12"/>
    </row>
    <row r="403" spans="29:29" x14ac:dyDescent="0.25">
      <c r="AC403" s="12"/>
    </row>
    <row r="404" spans="29:29" x14ac:dyDescent="0.25">
      <c r="AC404" s="12"/>
    </row>
    <row r="405" spans="29:29" x14ac:dyDescent="0.25">
      <c r="AC405" s="12"/>
    </row>
    <row r="406" spans="29:29" x14ac:dyDescent="0.25">
      <c r="AC406" s="12"/>
    </row>
    <row r="407" spans="29:29" x14ac:dyDescent="0.25">
      <c r="AC407" s="12"/>
    </row>
    <row r="408" spans="29:29" x14ac:dyDescent="0.25">
      <c r="AC408" s="12"/>
    </row>
    <row r="409" spans="29:29" x14ac:dyDescent="0.25">
      <c r="AC409" s="12"/>
    </row>
    <row r="410" spans="29:29" x14ac:dyDescent="0.25">
      <c r="AC410" s="12"/>
    </row>
    <row r="411" spans="29:29" x14ac:dyDescent="0.25">
      <c r="AC411" s="12"/>
    </row>
    <row r="412" spans="29:29" x14ac:dyDescent="0.25">
      <c r="AC412" s="12"/>
    </row>
    <row r="413" spans="29:29" x14ac:dyDescent="0.25">
      <c r="AC413" s="12"/>
    </row>
    <row r="414" spans="29:29" x14ac:dyDescent="0.25">
      <c r="AC414" s="12"/>
    </row>
    <row r="415" spans="29:29" x14ac:dyDescent="0.25">
      <c r="AC415" s="12"/>
    </row>
    <row r="416" spans="29:29" x14ac:dyDescent="0.25">
      <c r="AC416" s="12"/>
    </row>
    <row r="417" spans="29:29" x14ac:dyDescent="0.25">
      <c r="AC417" s="12"/>
    </row>
    <row r="418" spans="29:29" x14ac:dyDescent="0.25">
      <c r="AC418" s="12"/>
    </row>
    <row r="419" spans="29:29" x14ac:dyDescent="0.25">
      <c r="AC419" s="12"/>
    </row>
    <row r="420" spans="29:29" x14ac:dyDescent="0.25">
      <c r="AC420" s="12"/>
    </row>
    <row r="421" spans="29:29" x14ac:dyDescent="0.25">
      <c r="AC421" s="12"/>
    </row>
    <row r="422" spans="29:29" x14ac:dyDescent="0.25">
      <c r="AC422" s="12"/>
    </row>
    <row r="423" spans="29:29" x14ac:dyDescent="0.25">
      <c r="AC423" s="12"/>
    </row>
    <row r="424" spans="29:29" x14ac:dyDescent="0.25">
      <c r="AC424" s="12"/>
    </row>
    <row r="425" spans="29:29" x14ac:dyDescent="0.25">
      <c r="AC425" s="12"/>
    </row>
    <row r="426" spans="29:29" x14ac:dyDescent="0.25">
      <c r="AC426" s="12"/>
    </row>
    <row r="427" spans="29:29" x14ac:dyDescent="0.25">
      <c r="AC427" s="12"/>
    </row>
    <row r="428" spans="29:29" x14ac:dyDescent="0.25">
      <c r="AC428" s="12"/>
    </row>
    <row r="429" spans="29:29" x14ac:dyDescent="0.25">
      <c r="AC429" s="12"/>
    </row>
    <row r="430" spans="29:29" x14ac:dyDescent="0.25">
      <c r="AC430" s="12"/>
    </row>
    <row r="431" spans="29:29" x14ac:dyDescent="0.25">
      <c r="AC431" s="12"/>
    </row>
    <row r="432" spans="29:29" x14ac:dyDescent="0.25">
      <c r="AC432" s="12"/>
    </row>
    <row r="433" spans="29:29" x14ac:dyDescent="0.25">
      <c r="AC433" s="12"/>
    </row>
    <row r="434" spans="29:29" x14ac:dyDescent="0.25">
      <c r="AC434" s="12"/>
    </row>
    <row r="435" spans="29:29" x14ac:dyDescent="0.25">
      <c r="AC435" s="12"/>
    </row>
    <row r="436" spans="29:29" x14ac:dyDescent="0.25">
      <c r="AC436" s="12"/>
    </row>
    <row r="437" spans="29:29" x14ac:dyDescent="0.25">
      <c r="AC437" s="12"/>
    </row>
    <row r="438" spans="29:29" x14ac:dyDescent="0.25">
      <c r="AC438" s="12"/>
    </row>
    <row r="439" spans="29:29" x14ac:dyDescent="0.25">
      <c r="AC439" s="12"/>
    </row>
    <row r="440" spans="29:29" x14ac:dyDescent="0.25">
      <c r="AC440" s="12"/>
    </row>
    <row r="441" spans="29:29" x14ac:dyDescent="0.25">
      <c r="AC441" s="12"/>
    </row>
    <row r="442" spans="29:29" x14ac:dyDescent="0.25">
      <c r="AC442" s="12"/>
    </row>
    <row r="443" spans="29:29" x14ac:dyDescent="0.25">
      <c r="AC443" s="12"/>
    </row>
    <row r="444" spans="29:29" x14ac:dyDescent="0.25">
      <c r="AC444" s="12"/>
    </row>
    <row r="445" spans="29:29" x14ac:dyDescent="0.25">
      <c r="AC445" s="12"/>
    </row>
    <row r="446" spans="29:29" x14ac:dyDescent="0.25">
      <c r="AC446" s="12"/>
    </row>
    <row r="447" spans="29:29" x14ac:dyDescent="0.25">
      <c r="AC447" s="12"/>
    </row>
    <row r="448" spans="29:29" x14ac:dyDescent="0.25">
      <c r="AC448" s="12"/>
    </row>
    <row r="449" spans="29:29" x14ac:dyDescent="0.25">
      <c r="AC449" s="12"/>
    </row>
    <row r="450" spans="29:29" x14ac:dyDescent="0.25">
      <c r="AC450" s="12"/>
    </row>
    <row r="451" spans="29:29" x14ac:dyDescent="0.25">
      <c r="AC451" s="12"/>
    </row>
    <row r="452" spans="29:29" x14ac:dyDescent="0.25">
      <c r="AC452" s="12"/>
    </row>
    <row r="453" spans="29:29" x14ac:dyDescent="0.25">
      <c r="AC453" s="12"/>
    </row>
    <row r="454" spans="29:29" x14ac:dyDescent="0.25">
      <c r="AC454" s="12"/>
    </row>
    <row r="455" spans="29:29" x14ac:dyDescent="0.25">
      <c r="AC455" s="12"/>
    </row>
    <row r="456" spans="29:29" x14ac:dyDescent="0.25">
      <c r="AC456" s="12"/>
    </row>
    <row r="457" spans="29:29" x14ac:dyDescent="0.25">
      <c r="AC457" s="12"/>
    </row>
    <row r="458" spans="29:29" x14ac:dyDescent="0.25">
      <c r="AC458" s="12"/>
    </row>
    <row r="459" spans="29:29" x14ac:dyDescent="0.25">
      <c r="AC459" s="12"/>
    </row>
    <row r="460" spans="29:29" x14ac:dyDescent="0.25">
      <c r="AC460" s="12"/>
    </row>
    <row r="461" spans="29:29" x14ac:dyDescent="0.25">
      <c r="AC461" s="12"/>
    </row>
    <row r="462" spans="29:29" x14ac:dyDescent="0.25">
      <c r="AC462" s="12"/>
    </row>
    <row r="463" spans="29:29" x14ac:dyDescent="0.25">
      <c r="AC463" s="12"/>
    </row>
    <row r="464" spans="29:29" x14ac:dyDescent="0.25">
      <c r="AC464" s="12"/>
    </row>
    <row r="465" spans="29:29" x14ac:dyDescent="0.25">
      <c r="AC465" s="12"/>
    </row>
    <row r="466" spans="29:29" x14ac:dyDescent="0.25">
      <c r="AC466" s="12"/>
    </row>
    <row r="467" spans="29:29" x14ac:dyDescent="0.25">
      <c r="AC467" s="12"/>
    </row>
    <row r="468" spans="29:29" x14ac:dyDescent="0.25">
      <c r="AC468" s="12"/>
    </row>
    <row r="469" spans="29:29" x14ac:dyDescent="0.25">
      <c r="AC469" s="12"/>
    </row>
    <row r="470" spans="29:29" x14ac:dyDescent="0.25">
      <c r="AC470" s="12"/>
    </row>
    <row r="471" spans="29:29" x14ac:dyDescent="0.25">
      <c r="AC471" s="12"/>
    </row>
    <row r="472" spans="29:29" x14ac:dyDescent="0.25">
      <c r="AC472" s="12"/>
    </row>
    <row r="473" spans="29:29" x14ac:dyDescent="0.25">
      <c r="AC473" s="12"/>
    </row>
    <row r="474" spans="29:29" x14ac:dyDescent="0.25">
      <c r="AC474" s="12"/>
    </row>
    <row r="475" spans="29:29" x14ac:dyDescent="0.25">
      <c r="AC475" s="12"/>
    </row>
    <row r="476" spans="29:29" x14ac:dyDescent="0.25">
      <c r="AC476" s="12"/>
    </row>
    <row r="477" spans="29:29" x14ac:dyDescent="0.25">
      <c r="AC477" s="12"/>
    </row>
    <row r="478" spans="29:29" x14ac:dyDescent="0.25">
      <c r="AC478" s="12"/>
    </row>
    <row r="479" spans="29:29" x14ac:dyDescent="0.25">
      <c r="AC479" s="12"/>
    </row>
    <row r="480" spans="29:29" x14ac:dyDescent="0.25">
      <c r="AC480" s="12"/>
    </row>
    <row r="481" spans="29:29" x14ac:dyDescent="0.25">
      <c r="AC481" s="12"/>
    </row>
    <row r="482" spans="29:29" x14ac:dyDescent="0.25">
      <c r="AC482" s="12"/>
    </row>
    <row r="483" spans="29:29" x14ac:dyDescent="0.25">
      <c r="AC483" s="12"/>
    </row>
    <row r="484" spans="29:29" x14ac:dyDescent="0.25">
      <c r="AC484" s="12"/>
    </row>
    <row r="485" spans="29:29" x14ac:dyDescent="0.25">
      <c r="AC485" s="12"/>
    </row>
    <row r="486" spans="29:29" x14ac:dyDescent="0.25">
      <c r="AC486" s="12"/>
    </row>
    <row r="487" spans="29:29" x14ac:dyDescent="0.25">
      <c r="AC487" s="12"/>
    </row>
    <row r="488" spans="29:29" x14ac:dyDescent="0.25">
      <c r="AC488" s="12"/>
    </row>
    <row r="489" spans="29:29" x14ac:dyDescent="0.25">
      <c r="AC489" s="12"/>
    </row>
    <row r="490" spans="29:29" x14ac:dyDescent="0.25">
      <c r="AC490" s="12"/>
    </row>
    <row r="491" spans="29:29" x14ac:dyDescent="0.25">
      <c r="AC491" s="12"/>
    </row>
    <row r="492" spans="29:29" x14ac:dyDescent="0.25">
      <c r="AC492" s="12"/>
    </row>
    <row r="493" spans="29:29" x14ac:dyDescent="0.25">
      <c r="AC493" s="12"/>
    </row>
    <row r="494" spans="29:29" x14ac:dyDescent="0.25">
      <c r="AC494" s="12"/>
    </row>
    <row r="495" spans="29:29" x14ac:dyDescent="0.25">
      <c r="AC495" s="12"/>
    </row>
    <row r="496" spans="29:29" x14ac:dyDescent="0.25">
      <c r="AC496" s="12"/>
    </row>
    <row r="497" spans="29:29" x14ac:dyDescent="0.25">
      <c r="AC497" s="12"/>
    </row>
    <row r="498" spans="29:29" x14ac:dyDescent="0.25">
      <c r="AC498" s="12"/>
    </row>
    <row r="499" spans="29:29" x14ac:dyDescent="0.25">
      <c r="AC499" s="12"/>
    </row>
    <row r="500" spans="29:29" x14ac:dyDescent="0.25">
      <c r="AC500" s="12"/>
    </row>
    <row r="501" spans="29:29" x14ac:dyDescent="0.25">
      <c r="AC501" s="12"/>
    </row>
    <row r="502" spans="29:29" x14ac:dyDescent="0.25">
      <c r="AC502" s="12"/>
    </row>
    <row r="503" spans="29:29" x14ac:dyDescent="0.25">
      <c r="AC503" s="12"/>
    </row>
    <row r="504" spans="29:29" x14ac:dyDescent="0.25">
      <c r="AC504" s="12"/>
    </row>
    <row r="505" spans="29:29" x14ac:dyDescent="0.25">
      <c r="AC505" s="12"/>
    </row>
    <row r="506" spans="29:29" x14ac:dyDescent="0.25">
      <c r="AC506" s="12"/>
    </row>
    <row r="507" spans="29:29" x14ac:dyDescent="0.25">
      <c r="AC507" s="12"/>
    </row>
    <row r="508" spans="29:29" x14ac:dyDescent="0.25">
      <c r="AC508" s="12"/>
    </row>
    <row r="509" spans="29:29" x14ac:dyDescent="0.25">
      <c r="AC509" s="12"/>
    </row>
    <row r="510" spans="29:29" x14ac:dyDescent="0.25">
      <c r="AC510" s="12"/>
    </row>
    <row r="511" spans="29:29" x14ac:dyDescent="0.25">
      <c r="AC511" s="12"/>
    </row>
    <row r="512" spans="29:29" x14ac:dyDescent="0.25">
      <c r="AC512" s="12"/>
    </row>
    <row r="513" spans="29:29" x14ac:dyDescent="0.25">
      <c r="AC513" s="12"/>
    </row>
    <row r="514" spans="29:29" x14ac:dyDescent="0.25">
      <c r="AC514" s="12"/>
    </row>
    <row r="515" spans="29:29" x14ac:dyDescent="0.25">
      <c r="AC515" s="12"/>
    </row>
    <row r="516" spans="29:29" x14ac:dyDescent="0.25">
      <c r="AC516" s="12"/>
    </row>
    <row r="517" spans="29:29" x14ac:dyDescent="0.25">
      <c r="AC517" s="12"/>
    </row>
    <row r="518" spans="29:29" x14ac:dyDescent="0.25">
      <c r="AC518" s="12"/>
    </row>
    <row r="519" spans="29:29" x14ac:dyDescent="0.25">
      <c r="AC519" s="12"/>
    </row>
    <row r="520" spans="29:29" x14ac:dyDescent="0.25">
      <c r="AC520" s="12"/>
    </row>
    <row r="521" spans="29:29" x14ac:dyDescent="0.25">
      <c r="AC521" s="12"/>
    </row>
    <row r="522" spans="29:29" x14ac:dyDescent="0.25">
      <c r="AC522" s="12"/>
    </row>
    <row r="523" spans="29:29" x14ac:dyDescent="0.25">
      <c r="AC523" s="12"/>
    </row>
    <row r="524" spans="29:29" x14ac:dyDescent="0.25">
      <c r="AC524" s="12"/>
    </row>
    <row r="525" spans="29:29" x14ac:dyDescent="0.25">
      <c r="AC525" s="12"/>
    </row>
    <row r="526" spans="29:29" x14ac:dyDescent="0.25">
      <c r="AC526" s="12"/>
    </row>
    <row r="527" spans="29:29" x14ac:dyDescent="0.25">
      <c r="AC527" s="12"/>
    </row>
    <row r="528" spans="29:29" x14ac:dyDescent="0.25">
      <c r="AC528" s="12"/>
    </row>
    <row r="529" spans="29:29" x14ac:dyDescent="0.25">
      <c r="AC529" s="12"/>
    </row>
    <row r="530" spans="29:29" x14ac:dyDescent="0.25">
      <c r="AC530" s="12"/>
    </row>
    <row r="531" spans="29:29" x14ac:dyDescent="0.25">
      <c r="AC531" s="12"/>
    </row>
    <row r="532" spans="29:29" x14ac:dyDescent="0.25">
      <c r="AC532" s="12"/>
    </row>
    <row r="533" spans="29:29" x14ac:dyDescent="0.25">
      <c r="AC533" s="12"/>
    </row>
    <row r="534" spans="29:29" x14ac:dyDescent="0.25">
      <c r="AC534" s="12"/>
    </row>
    <row r="535" spans="29:29" x14ac:dyDescent="0.25">
      <c r="AC535" s="12"/>
    </row>
    <row r="536" spans="29:29" x14ac:dyDescent="0.25">
      <c r="AC536" s="12"/>
    </row>
    <row r="537" spans="29:29" x14ac:dyDescent="0.25">
      <c r="AC537" s="12"/>
    </row>
    <row r="538" spans="29:29" x14ac:dyDescent="0.25">
      <c r="AC538" s="12"/>
    </row>
    <row r="539" spans="29:29" x14ac:dyDescent="0.25">
      <c r="AC539" s="12"/>
    </row>
    <row r="540" spans="29:29" x14ac:dyDescent="0.25">
      <c r="AC540" s="12"/>
    </row>
    <row r="541" spans="29:29" x14ac:dyDescent="0.25">
      <c r="AC541" s="12"/>
    </row>
    <row r="542" spans="29:29" x14ac:dyDescent="0.25">
      <c r="AC542" s="12"/>
    </row>
    <row r="543" spans="29:29" x14ac:dyDescent="0.25">
      <c r="AC543" s="12"/>
    </row>
    <row r="544" spans="29:29" x14ac:dyDescent="0.25">
      <c r="AC544" s="12"/>
    </row>
    <row r="545" spans="29:29" x14ac:dyDescent="0.25">
      <c r="AC545" s="12"/>
    </row>
    <row r="546" spans="29:29" x14ac:dyDescent="0.25">
      <c r="AC546" s="12"/>
    </row>
    <row r="547" spans="29:29" x14ac:dyDescent="0.25">
      <c r="AC547" s="12"/>
    </row>
    <row r="548" spans="29:29" x14ac:dyDescent="0.25">
      <c r="AC548" s="12"/>
    </row>
    <row r="549" spans="29:29" x14ac:dyDescent="0.25">
      <c r="AC549" s="12"/>
    </row>
    <row r="550" spans="29:29" x14ac:dyDescent="0.25">
      <c r="AC550" s="12"/>
    </row>
    <row r="551" spans="29:29" x14ac:dyDescent="0.25">
      <c r="AC551" s="12"/>
    </row>
    <row r="552" spans="29:29" x14ac:dyDescent="0.25">
      <c r="AC552" s="12"/>
    </row>
    <row r="553" spans="29:29" x14ac:dyDescent="0.25">
      <c r="AC553" s="12"/>
    </row>
    <row r="554" spans="29:29" x14ac:dyDescent="0.25">
      <c r="AC554" s="12"/>
    </row>
    <row r="555" spans="29:29" x14ac:dyDescent="0.25">
      <c r="AC555" s="12"/>
    </row>
    <row r="556" spans="29:29" x14ac:dyDescent="0.25">
      <c r="AC556" s="12"/>
    </row>
    <row r="557" spans="29:29" x14ac:dyDescent="0.25">
      <c r="AC557" s="12"/>
    </row>
    <row r="558" spans="29:29" x14ac:dyDescent="0.25">
      <c r="AC558" s="12"/>
    </row>
    <row r="559" spans="29:29" x14ac:dyDescent="0.25">
      <c r="AC559" s="12"/>
    </row>
    <row r="560" spans="29:29" x14ac:dyDescent="0.25">
      <c r="AC560" s="12"/>
    </row>
    <row r="561" spans="29:29" x14ac:dyDescent="0.25">
      <c r="AC561" s="12"/>
    </row>
    <row r="562" spans="29:29" x14ac:dyDescent="0.25">
      <c r="AC562" s="12"/>
    </row>
    <row r="563" spans="29:29" x14ac:dyDescent="0.25">
      <c r="AC563" s="12"/>
    </row>
    <row r="564" spans="29:29" x14ac:dyDescent="0.25">
      <c r="AC564" s="12"/>
    </row>
    <row r="565" spans="29:29" x14ac:dyDescent="0.25">
      <c r="AC565" s="12"/>
    </row>
    <row r="566" spans="29:29" x14ac:dyDescent="0.25">
      <c r="AC566" s="12"/>
    </row>
    <row r="567" spans="29:29" x14ac:dyDescent="0.25">
      <c r="AC567" s="12"/>
    </row>
    <row r="568" spans="29:29" x14ac:dyDescent="0.25">
      <c r="AC568" s="12"/>
    </row>
    <row r="569" spans="29:29" x14ac:dyDescent="0.25">
      <c r="AC569" s="12"/>
    </row>
    <row r="570" spans="29:29" x14ac:dyDescent="0.25">
      <c r="AC570" s="12"/>
    </row>
    <row r="571" spans="29:29" x14ac:dyDescent="0.25">
      <c r="AC571" s="12"/>
    </row>
  </sheetData>
  <mergeCells count="4">
    <mergeCell ref="AC4:AC8"/>
    <mergeCell ref="J7:U7"/>
    <mergeCell ref="F7:H7"/>
    <mergeCell ref="AB5:AB8"/>
  </mergeCells>
  <phoneticPr fontId="0" type="noConversion"/>
  <pageMargins left="0.15748031496062992" right="0.15748031496062992" top="0.19685039370078741" bottom="0.45" header="0.19685039370078741" footer="0.11811023622047245"/>
  <pageSetup orientation="landscape" horizontalDpi="4294967293" verticalDpi="0" r:id="rId1"/>
  <headerFooter alignWithMargins="0">
    <oddFooter>&amp;L&amp;8KNP 2011 Checklist - Mammal Amphibians Reptiles&amp;C&amp;8Page &amp;P of &amp;N</oddFooter>
  </headerFooter>
  <rowBreaks count="3" manualBreakCount="3">
    <brk id="190" max="23" man="1"/>
    <brk id="217" max="23" man="1"/>
    <brk id="25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9"/>
  <sheetViews>
    <sheetView zoomScaleNormal="100" workbookViewId="0">
      <pane ySplit="9" topLeftCell="A46" activePane="bottomLeft" state="frozen"/>
      <selection pane="bottomLeft" activeCell="X4" sqref="X4"/>
    </sheetView>
  </sheetViews>
  <sheetFormatPr defaultRowHeight="13.2" x14ac:dyDescent="0.25"/>
  <cols>
    <col min="1" max="1" width="2.33203125" bestFit="1" customWidth="1"/>
    <col min="2" max="2" width="1.6640625" customWidth="1"/>
    <col min="3" max="3" width="23.88671875" style="12" customWidth="1"/>
    <col min="4" max="4" width="20.6640625" style="13" customWidth="1"/>
    <col min="5" max="5" width="1" style="3" customWidth="1"/>
    <col min="6" max="6" width="3.109375" style="1" customWidth="1"/>
    <col min="7" max="7" width="3.109375" customWidth="1"/>
    <col min="8" max="8" width="3.109375" style="7" customWidth="1"/>
    <col min="9" max="9" width="0.88671875" style="7" customWidth="1"/>
    <col min="10" max="21" width="2" style="7" customWidth="1"/>
    <col min="22" max="22" width="1" style="7" customWidth="1"/>
    <col min="23" max="23" width="23.109375" style="2" customWidth="1"/>
    <col min="24" max="24" width="19" style="2" customWidth="1"/>
    <col min="25" max="25" width="1" style="2" customWidth="1"/>
    <col min="26" max="26" width="12.5546875" style="3" customWidth="1"/>
    <col min="27" max="27" width="14.109375" style="3" customWidth="1"/>
    <col min="28" max="28" width="6.33203125" style="2" customWidth="1"/>
    <col min="29" max="29" width="8" style="33" customWidth="1"/>
    <col min="30" max="30" width="4.6640625" style="2" bestFit="1" customWidth="1"/>
  </cols>
  <sheetData>
    <row r="1" spans="1:31" ht="15.6" x14ac:dyDescent="0.25">
      <c r="A1" s="37" t="s">
        <v>279</v>
      </c>
      <c r="B1" s="22"/>
      <c r="C1" s="38"/>
      <c r="D1" s="130"/>
      <c r="E1" s="40"/>
      <c r="F1" s="20"/>
      <c r="G1" s="2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41" t="str">
        <f>'Index - Family Tribe'!E1</f>
        <v>2021 Checklist</v>
      </c>
      <c r="Y1" s="18"/>
      <c r="Z1" s="40"/>
      <c r="AA1" s="42"/>
      <c r="AB1" s="40"/>
      <c r="AC1" s="43"/>
      <c r="AD1" s="21"/>
      <c r="AE1" s="21"/>
    </row>
    <row r="2" spans="1:31" x14ac:dyDescent="0.25">
      <c r="A2" s="22"/>
      <c r="B2" s="22" t="s">
        <v>400</v>
      </c>
      <c r="E2" s="23"/>
      <c r="G2" s="43"/>
      <c r="H2" s="43"/>
      <c r="I2" s="18"/>
      <c r="J2" s="1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8"/>
      <c r="W2" s="21"/>
      <c r="X2" s="43" t="s">
        <v>1900</v>
      </c>
      <c r="Y2" s="21"/>
      <c r="Z2" s="23"/>
      <c r="AA2" s="23"/>
      <c r="AB2" s="21"/>
      <c r="AC2" s="53"/>
      <c r="AD2" s="21"/>
      <c r="AE2" s="22"/>
    </row>
    <row r="3" spans="1:31" ht="12.75" customHeight="1" x14ac:dyDescent="0.25">
      <c r="A3" s="22"/>
      <c r="B3" s="37"/>
      <c r="C3" s="37"/>
      <c r="D3" s="131"/>
      <c r="E3" s="23"/>
      <c r="F3" s="40" t="s">
        <v>275</v>
      </c>
      <c r="G3" s="43"/>
      <c r="H3" s="43"/>
      <c r="I3" s="19"/>
      <c r="J3" s="18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9"/>
      <c r="W3" s="34"/>
      <c r="X3" s="21"/>
      <c r="Y3" s="21"/>
      <c r="Z3" s="23"/>
      <c r="AA3" s="23"/>
      <c r="AB3" s="21"/>
      <c r="AC3" s="53"/>
      <c r="AD3" s="21"/>
      <c r="AE3" s="22"/>
    </row>
    <row r="4" spans="1:31" ht="12.75" customHeight="1" x14ac:dyDescent="0.25">
      <c r="A4" s="282" t="s">
        <v>659</v>
      </c>
      <c r="B4" s="282"/>
      <c r="C4" s="282"/>
      <c r="D4" s="282"/>
      <c r="E4" s="23"/>
      <c r="F4" s="40" t="s">
        <v>283</v>
      </c>
      <c r="G4" s="43"/>
      <c r="H4" s="43"/>
      <c r="I4" s="17"/>
      <c r="J4" s="1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7"/>
      <c r="W4" s="21"/>
      <c r="X4" s="21"/>
      <c r="Y4" s="21"/>
      <c r="Z4" s="23"/>
      <c r="AA4" s="23"/>
      <c r="AB4" s="10"/>
      <c r="AC4" s="273" t="s">
        <v>251</v>
      </c>
      <c r="AD4" s="21"/>
      <c r="AE4" s="22"/>
    </row>
    <row r="5" spans="1:31" x14ac:dyDescent="0.25">
      <c r="A5" s="282"/>
      <c r="B5" s="282"/>
      <c r="C5" s="282"/>
      <c r="D5" s="282"/>
      <c r="E5" s="19"/>
      <c r="F5" s="40" t="s">
        <v>276</v>
      </c>
      <c r="G5" s="22"/>
      <c r="H5" s="1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8"/>
      <c r="W5" s="19"/>
      <c r="Y5" s="19"/>
      <c r="Z5" s="19"/>
      <c r="AA5" s="35"/>
      <c r="AB5" s="273" t="s">
        <v>298</v>
      </c>
      <c r="AC5" s="273"/>
      <c r="AD5" s="19"/>
      <c r="AE5" s="22"/>
    </row>
    <row r="6" spans="1:31" x14ac:dyDescent="0.25">
      <c r="C6" s="21"/>
      <c r="D6" s="32"/>
      <c r="E6" s="19"/>
      <c r="F6" s="19"/>
      <c r="G6" s="22"/>
      <c r="H6" s="18"/>
      <c r="I6" s="18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18"/>
      <c r="W6" s="21"/>
      <c r="X6" s="19"/>
      <c r="Y6" s="19"/>
      <c r="Z6" s="19"/>
      <c r="AA6" s="35"/>
      <c r="AB6" s="273"/>
      <c r="AC6" s="273"/>
      <c r="AD6" s="19"/>
      <c r="AE6" s="22"/>
    </row>
    <row r="7" spans="1:31" x14ac:dyDescent="0.25">
      <c r="A7" s="22"/>
      <c r="B7" s="22"/>
      <c r="D7" s="32"/>
      <c r="E7" s="19"/>
      <c r="F7" s="274" t="s">
        <v>268</v>
      </c>
      <c r="G7" s="274"/>
      <c r="H7" s="274"/>
      <c r="I7" s="45"/>
      <c r="J7" s="274" t="s">
        <v>752</v>
      </c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45"/>
      <c r="W7" s="21"/>
      <c r="X7" s="21"/>
      <c r="Y7" s="21"/>
      <c r="Z7" s="19"/>
      <c r="AA7" s="35"/>
      <c r="AB7" s="273"/>
      <c r="AC7" s="273"/>
      <c r="AD7" s="19"/>
      <c r="AE7" s="22"/>
    </row>
    <row r="8" spans="1:31" x14ac:dyDescent="0.25">
      <c r="A8" s="46" t="s">
        <v>253</v>
      </c>
      <c r="B8" s="22"/>
      <c r="C8" s="30" t="s">
        <v>108</v>
      </c>
      <c r="D8" s="36" t="s">
        <v>109</v>
      </c>
      <c r="E8" s="50"/>
      <c r="F8" s="47" t="s">
        <v>280</v>
      </c>
      <c r="G8" s="47" t="s">
        <v>281</v>
      </c>
      <c r="H8" s="48" t="s">
        <v>282</v>
      </c>
      <c r="I8" s="17"/>
      <c r="J8" s="49" t="s">
        <v>259</v>
      </c>
      <c r="K8" s="49" t="s">
        <v>260</v>
      </c>
      <c r="L8" s="49" t="s">
        <v>261</v>
      </c>
      <c r="M8" s="49" t="s">
        <v>262</v>
      </c>
      <c r="N8" s="49" t="s">
        <v>261</v>
      </c>
      <c r="O8" s="49" t="s">
        <v>259</v>
      </c>
      <c r="P8" s="49" t="s">
        <v>259</v>
      </c>
      <c r="Q8" s="49" t="s">
        <v>262</v>
      </c>
      <c r="R8" s="49" t="s">
        <v>263</v>
      </c>
      <c r="S8" s="49" t="s">
        <v>255</v>
      </c>
      <c r="T8" s="49" t="s">
        <v>264</v>
      </c>
      <c r="U8" s="49" t="s">
        <v>265</v>
      </c>
      <c r="V8" s="18"/>
      <c r="W8" s="46" t="s">
        <v>267</v>
      </c>
      <c r="X8" s="46" t="s">
        <v>397</v>
      </c>
      <c r="Y8" s="50"/>
      <c r="Z8" s="46" t="s">
        <v>110</v>
      </c>
      <c r="AA8" s="127" t="s">
        <v>286</v>
      </c>
      <c r="AB8" s="273"/>
      <c r="AC8" s="273"/>
      <c r="AD8" s="19"/>
      <c r="AE8" s="22"/>
    </row>
    <row r="9" spans="1:31" ht="6" customHeight="1" x14ac:dyDescent="0.25">
      <c r="A9" s="19"/>
      <c r="B9" s="22"/>
      <c r="C9" s="14"/>
      <c r="D9" s="32"/>
      <c r="E9" s="19"/>
      <c r="F9" s="15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9"/>
      <c r="X9" s="19"/>
      <c r="Y9" s="19"/>
      <c r="Z9" s="19"/>
      <c r="AA9" s="35"/>
      <c r="AB9" s="21"/>
      <c r="AC9" s="53"/>
      <c r="AD9" s="19"/>
      <c r="AE9" s="22"/>
    </row>
    <row r="10" spans="1:31" s="31" customFormat="1" x14ac:dyDescent="0.25">
      <c r="A10" s="51"/>
      <c r="B10" s="22"/>
      <c r="C10" s="46" t="s">
        <v>660</v>
      </c>
      <c r="D10" s="26"/>
      <c r="E10" s="22"/>
      <c r="F10" s="27"/>
      <c r="G10" s="27"/>
      <c r="H10" s="27"/>
      <c r="I10" s="2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2"/>
      <c r="W10" s="29"/>
      <c r="X10" s="29"/>
      <c r="Y10" s="29"/>
      <c r="Z10" s="29"/>
      <c r="AA10" s="57"/>
      <c r="AB10" s="54">
        <v>1</v>
      </c>
      <c r="AC10" s="103">
        <v>0</v>
      </c>
      <c r="AD10" s="50"/>
      <c r="AE10" s="52"/>
    </row>
    <row r="11" spans="1:31" s="31" customFormat="1" x14ac:dyDescent="0.25">
      <c r="A11" s="51"/>
      <c r="B11" s="22"/>
      <c r="C11" s="29" t="s">
        <v>661</v>
      </c>
      <c r="D11" s="26" t="s">
        <v>662</v>
      </c>
      <c r="E11" s="22"/>
      <c r="F11" s="27"/>
      <c r="G11" s="27"/>
      <c r="H11" s="27"/>
      <c r="I11" s="2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2"/>
      <c r="W11" s="29"/>
      <c r="X11" s="29"/>
      <c r="Y11" s="29"/>
      <c r="Z11" s="29"/>
      <c r="AA11" s="57"/>
      <c r="AB11" s="54">
        <v>1</v>
      </c>
      <c r="AC11" s="103">
        <v>1</v>
      </c>
      <c r="AD11" s="50"/>
      <c r="AE11" s="52"/>
    </row>
    <row r="12" spans="1:31" s="31" customFormat="1" x14ac:dyDescent="0.25">
      <c r="A12" s="51"/>
      <c r="B12" s="22"/>
      <c r="C12" s="29" t="s">
        <v>663</v>
      </c>
      <c r="D12" s="26" t="s">
        <v>664</v>
      </c>
      <c r="E12" s="22"/>
      <c r="F12" s="27"/>
      <c r="G12" s="27"/>
      <c r="H12" s="27"/>
      <c r="I12" s="2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9"/>
      <c r="X12" s="29"/>
      <c r="Y12" s="29"/>
      <c r="Z12" s="29"/>
      <c r="AA12" s="57"/>
      <c r="AB12" s="54">
        <v>1</v>
      </c>
      <c r="AC12" s="103">
        <v>2</v>
      </c>
      <c r="AD12" s="50"/>
      <c r="AE12" s="52"/>
    </row>
    <row r="13" spans="1:31" s="31" customFormat="1" x14ac:dyDescent="0.25">
      <c r="A13" s="51"/>
      <c r="B13" s="22"/>
      <c r="C13" s="29" t="s">
        <v>665</v>
      </c>
      <c r="D13" s="26" t="s">
        <v>666</v>
      </c>
      <c r="E13" s="22"/>
      <c r="F13" s="27"/>
      <c r="G13" s="27"/>
      <c r="H13" s="27"/>
      <c r="I13" s="2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9"/>
      <c r="X13" s="29"/>
      <c r="Y13" s="29"/>
      <c r="Z13" s="29"/>
      <c r="AA13" s="57"/>
      <c r="AB13" s="54">
        <v>1</v>
      </c>
      <c r="AC13" s="103">
        <v>3</v>
      </c>
      <c r="AD13" s="50"/>
      <c r="AE13" s="52"/>
    </row>
    <row r="14" spans="1:31" s="31" customFormat="1" x14ac:dyDescent="0.25">
      <c r="A14" s="51"/>
      <c r="B14" s="22"/>
      <c r="C14" s="29" t="s">
        <v>667</v>
      </c>
      <c r="D14" s="26" t="s">
        <v>668</v>
      </c>
      <c r="E14" s="22"/>
      <c r="F14" s="27"/>
      <c r="G14" s="27"/>
      <c r="H14" s="27"/>
      <c r="I14" s="2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2"/>
      <c r="W14" s="29"/>
      <c r="X14" s="29"/>
      <c r="Y14" s="29"/>
      <c r="Z14" s="29"/>
      <c r="AA14" s="57"/>
      <c r="AB14" s="54">
        <v>1</v>
      </c>
      <c r="AC14" s="103">
        <v>4</v>
      </c>
      <c r="AD14" s="50"/>
      <c r="AE14" s="52"/>
    </row>
    <row r="15" spans="1:31" s="31" customFormat="1" x14ac:dyDescent="0.25">
      <c r="A15" s="51"/>
      <c r="B15" s="22"/>
      <c r="C15" s="29" t="s">
        <v>669</v>
      </c>
      <c r="D15" s="26" t="s">
        <v>670</v>
      </c>
      <c r="E15" s="22"/>
      <c r="F15" s="27"/>
      <c r="G15" s="27"/>
      <c r="H15" s="27"/>
      <c r="I15" s="2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2"/>
      <c r="W15" s="29"/>
      <c r="X15" s="29"/>
      <c r="Y15" s="29"/>
      <c r="Z15" s="29"/>
      <c r="AA15" s="57"/>
      <c r="AB15" s="54">
        <v>1</v>
      </c>
      <c r="AC15" s="103">
        <v>5</v>
      </c>
      <c r="AD15" s="50"/>
      <c r="AE15" s="52"/>
    </row>
    <row r="16" spans="1:31" s="31" customFormat="1" x14ac:dyDescent="0.25">
      <c r="A16" s="51"/>
      <c r="B16" s="22"/>
      <c r="C16" s="29" t="s">
        <v>671</v>
      </c>
      <c r="D16" s="26" t="s">
        <v>672</v>
      </c>
      <c r="E16" s="22"/>
      <c r="F16" s="27"/>
      <c r="G16" s="27"/>
      <c r="H16" s="27"/>
      <c r="I16" s="2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2"/>
      <c r="W16" s="29"/>
      <c r="X16" s="29"/>
      <c r="Y16" s="29"/>
      <c r="Z16" s="29"/>
      <c r="AA16" s="57"/>
      <c r="AB16" s="54">
        <v>1</v>
      </c>
      <c r="AC16" s="103">
        <v>6</v>
      </c>
      <c r="AD16" s="50"/>
      <c r="AE16" s="52"/>
    </row>
    <row r="17" spans="1:31" s="31" customFormat="1" x14ac:dyDescent="0.25">
      <c r="A17" s="51"/>
      <c r="B17" s="22"/>
      <c r="C17" s="29" t="s">
        <v>673</v>
      </c>
      <c r="D17" s="26" t="s">
        <v>674</v>
      </c>
      <c r="E17" s="22"/>
      <c r="F17" s="27"/>
      <c r="G17" s="27"/>
      <c r="H17" s="27"/>
      <c r="I17" s="2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2"/>
      <c r="W17" s="29"/>
      <c r="X17" s="9"/>
      <c r="Y17" s="29"/>
      <c r="Z17" s="29"/>
      <c r="AA17" s="57"/>
      <c r="AB17" s="54">
        <v>1</v>
      </c>
      <c r="AC17" s="103">
        <v>7</v>
      </c>
      <c r="AD17" s="50"/>
      <c r="AE17" s="52"/>
    </row>
    <row r="18" spans="1:31" s="31" customFormat="1" x14ac:dyDescent="0.25">
      <c r="A18" s="51"/>
      <c r="B18" s="22"/>
      <c r="C18" s="29" t="s">
        <v>675</v>
      </c>
      <c r="D18" s="26" t="s">
        <v>676</v>
      </c>
      <c r="E18" s="22"/>
      <c r="F18" s="27"/>
      <c r="G18" s="27"/>
      <c r="H18" s="27"/>
      <c r="I18" s="2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2"/>
      <c r="W18" s="29"/>
      <c r="X18" s="9"/>
      <c r="Y18" s="29"/>
      <c r="Z18" s="29"/>
      <c r="AA18" s="57"/>
      <c r="AB18" s="54">
        <v>1</v>
      </c>
      <c r="AC18" s="103">
        <v>8</v>
      </c>
      <c r="AD18" s="50"/>
      <c r="AE18" s="52"/>
    </row>
    <row r="19" spans="1:31" s="31" customFormat="1" x14ac:dyDescent="0.25">
      <c r="A19" s="51"/>
      <c r="B19" s="22"/>
      <c r="C19" s="175" t="s">
        <v>1325</v>
      </c>
      <c r="D19" s="253" t="s">
        <v>1326</v>
      </c>
      <c r="E19" s="22"/>
      <c r="F19" s="27"/>
      <c r="G19" s="27"/>
      <c r="H19" s="27"/>
      <c r="I19" s="2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2"/>
      <c r="W19" s="29"/>
      <c r="X19" s="9"/>
      <c r="Y19" s="29"/>
      <c r="Z19" s="29"/>
      <c r="AA19" s="57"/>
      <c r="AB19" s="54">
        <v>1</v>
      </c>
      <c r="AC19" s="103">
        <v>9</v>
      </c>
      <c r="AD19" s="50"/>
      <c r="AE19" s="52"/>
    </row>
    <row r="20" spans="1:31" s="31" customFormat="1" x14ac:dyDescent="0.25">
      <c r="A20" s="51"/>
      <c r="B20" s="22"/>
      <c r="C20" s="29" t="s">
        <v>677</v>
      </c>
      <c r="D20" s="26" t="s">
        <v>678</v>
      </c>
      <c r="E20" s="22"/>
      <c r="F20" s="27"/>
      <c r="G20" s="27"/>
      <c r="H20" s="27"/>
      <c r="I20" s="2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2"/>
      <c r="W20" s="29"/>
      <c r="X20" s="29"/>
      <c r="Y20" s="29"/>
      <c r="Z20" s="29"/>
      <c r="AA20" s="57"/>
      <c r="AB20" s="54">
        <v>1</v>
      </c>
      <c r="AC20" s="103">
        <v>10</v>
      </c>
      <c r="AD20" s="50"/>
      <c r="AE20" s="52"/>
    </row>
    <row r="21" spans="1:31" s="31" customFormat="1" x14ac:dyDescent="0.25">
      <c r="A21" s="51"/>
      <c r="B21" s="22"/>
      <c r="C21" s="29" t="s">
        <v>679</v>
      </c>
      <c r="D21" s="26" t="s">
        <v>680</v>
      </c>
      <c r="E21" s="22"/>
      <c r="F21" s="27"/>
      <c r="G21" s="27"/>
      <c r="H21" s="27"/>
      <c r="I21" s="2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2"/>
      <c r="W21" s="29"/>
      <c r="X21" s="29"/>
      <c r="Y21" s="29"/>
      <c r="Z21" s="29"/>
      <c r="AA21" s="57"/>
      <c r="AB21" s="54">
        <v>1</v>
      </c>
      <c r="AC21" s="103">
        <v>11</v>
      </c>
      <c r="AD21" s="50"/>
      <c r="AE21" s="52"/>
    </row>
    <row r="22" spans="1:31" s="31" customFormat="1" x14ac:dyDescent="0.25">
      <c r="A22" s="51"/>
      <c r="B22" s="22"/>
      <c r="C22" s="29" t="s">
        <v>681</v>
      </c>
      <c r="D22" s="26" t="s">
        <v>682</v>
      </c>
      <c r="E22" s="22"/>
      <c r="F22" s="27"/>
      <c r="G22" s="27"/>
      <c r="H22" s="27"/>
      <c r="I22" s="2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2"/>
      <c r="W22" s="29"/>
      <c r="X22" s="29"/>
      <c r="Y22" s="29"/>
      <c r="Z22" s="29"/>
      <c r="AA22" s="57"/>
      <c r="AB22" s="54">
        <v>1</v>
      </c>
      <c r="AC22" s="103">
        <v>12</v>
      </c>
      <c r="AD22" s="50"/>
      <c r="AE22" s="52"/>
    </row>
    <row r="23" spans="1:31" s="31" customFormat="1" x14ac:dyDescent="0.25">
      <c r="A23" s="51"/>
      <c r="B23" s="22"/>
      <c r="C23" s="29" t="s">
        <v>741</v>
      </c>
      <c r="D23" s="26" t="s">
        <v>742</v>
      </c>
      <c r="E23" s="22"/>
      <c r="F23" s="27"/>
      <c r="G23" s="27"/>
      <c r="H23" s="27"/>
      <c r="I23" s="2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2"/>
      <c r="W23" s="29"/>
      <c r="X23" s="29"/>
      <c r="Y23" s="29"/>
      <c r="Z23" s="29"/>
      <c r="AA23" s="57"/>
      <c r="AB23" s="54">
        <v>1</v>
      </c>
      <c r="AC23" s="103">
        <v>13</v>
      </c>
      <c r="AD23" s="50"/>
      <c r="AE23" s="52"/>
    </row>
    <row r="24" spans="1:31" s="31" customFormat="1" x14ac:dyDescent="0.25">
      <c r="A24" s="51"/>
      <c r="B24" s="22"/>
      <c r="C24" s="29" t="s">
        <v>683</v>
      </c>
      <c r="D24" s="26" t="s">
        <v>684</v>
      </c>
      <c r="E24" s="22"/>
      <c r="F24" s="27"/>
      <c r="G24" s="27"/>
      <c r="H24" s="27"/>
      <c r="I24" s="2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2"/>
      <c r="W24" s="29"/>
      <c r="X24" s="29"/>
      <c r="Y24" s="29"/>
      <c r="Z24" s="29"/>
      <c r="AA24" s="57"/>
      <c r="AB24" s="54">
        <v>1</v>
      </c>
      <c r="AC24" s="103">
        <v>14</v>
      </c>
      <c r="AD24" s="50"/>
      <c r="AE24" s="52"/>
    </row>
    <row r="25" spans="1:31" s="31" customFormat="1" x14ac:dyDescent="0.25">
      <c r="A25" s="51"/>
      <c r="B25" s="22"/>
      <c r="C25" s="29" t="s">
        <v>685</v>
      </c>
      <c r="D25" s="26" t="s">
        <v>686</v>
      </c>
      <c r="E25" s="22"/>
      <c r="F25" s="27"/>
      <c r="G25" s="27"/>
      <c r="H25" s="27"/>
      <c r="I25" s="2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2"/>
      <c r="W25" s="29"/>
      <c r="X25" s="29"/>
      <c r="Y25" s="29"/>
      <c r="Z25" s="29"/>
      <c r="AA25" s="57"/>
      <c r="AB25" s="54">
        <v>1</v>
      </c>
      <c r="AC25" s="103">
        <v>15</v>
      </c>
      <c r="AD25" s="50"/>
      <c r="AE25" s="52"/>
    </row>
    <row r="26" spans="1:31" s="31" customFormat="1" x14ac:dyDescent="0.25">
      <c r="A26" s="51"/>
      <c r="B26" s="22"/>
      <c r="C26" s="29" t="s">
        <v>687</v>
      </c>
      <c r="D26" s="26" t="s">
        <v>688</v>
      </c>
      <c r="E26" s="22"/>
      <c r="F26" s="27"/>
      <c r="G26" s="27"/>
      <c r="H26" s="27"/>
      <c r="I26" s="2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2"/>
      <c r="W26" s="29"/>
      <c r="X26" s="29"/>
      <c r="Y26" s="29"/>
      <c r="Z26" s="29"/>
      <c r="AA26" s="57"/>
      <c r="AB26" s="54">
        <v>1</v>
      </c>
      <c r="AC26" s="103">
        <v>16</v>
      </c>
      <c r="AD26" s="50"/>
      <c r="AE26" s="52"/>
    </row>
    <row r="27" spans="1:31" s="31" customFormat="1" x14ac:dyDescent="0.25">
      <c r="A27" s="51"/>
      <c r="B27" s="22"/>
      <c r="C27" s="29" t="s">
        <v>689</v>
      </c>
      <c r="D27" s="26" t="s">
        <v>690</v>
      </c>
      <c r="E27" s="22"/>
      <c r="F27" s="27"/>
      <c r="G27" s="27"/>
      <c r="H27" s="27"/>
      <c r="I27" s="2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2"/>
      <c r="W27" s="29"/>
      <c r="X27" s="29"/>
      <c r="Y27" s="29"/>
      <c r="Z27" s="29"/>
      <c r="AA27" s="57"/>
      <c r="AB27" s="54">
        <v>1</v>
      </c>
      <c r="AC27" s="103">
        <v>17</v>
      </c>
      <c r="AD27" s="50"/>
      <c r="AE27" s="52"/>
    </row>
    <row r="28" spans="1:31" s="31" customFormat="1" x14ac:dyDescent="0.25">
      <c r="A28" s="51"/>
      <c r="B28" s="22"/>
      <c r="C28" s="29" t="s">
        <v>691</v>
      </c>
      <c r="D28" s="26" t="s">
        <v>692</v>
      </c>
      <c r="E28" s="22"/>
      <c r="F28" s="27"/>
      <c r="G28" s="27"/>
      <c r="H28" s="27"/>
      <c r="I28" s="2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2"/>
      <c r="W28" s="29"/>
      <c r="X28" s="29"/>
      <c r="Y28" s="29"/>
      <c r="Z28" s="29"/>
      <c r="AA28" s="57"/>
      <c r="AB28" s="54">
        <v>1</v>
      </c>
      <c r="AC28" s="103">
        <v>18</v>
      </c>
      <c r="AD28" s="50"/>
      <c r="AE28" s="52"/>
    </row>
    <row r="29" spans="1:31" s="31" customFormat="1" x14ac:dyDescent="0.25">
      <c r="A29" s="51"/>
      <c r="B29" s="22"/>
      <c r="C29" s="29" t="s">
        <v>693</v>
      </c>
      <c r="D29" s="26" t="s">
        <v>694</v>
      </c>
      <c r="E29" s="22"/>
      <c r="F29" s="27"/>
      <c r="G29" s="27"/>
      <c r="H29" s="27"/>
      <c r="I29" s="2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2"/>
      <c r="W29" s="29"/>
      <c r="X29" s="29"/>
      <c r="Y29" s="29"/>
      <c r="Z29" s="29"/>
      <c r="AA29" s="57"/>
      <c r="AB29" s="54">
        <v>1</v>
      </c>
      <c r="AC29" s="103">
        <v>19</v>
      </c>
      <c r="AD29" s="50"/>
      <c r="AE29" s="52"/>
    </row>
    <row r="30" spans="1:31" s="31" customFormat="1" x14ac:dyDescent="0.25">
      <c r="A30" s="51"/>
      <c r="B30" s="22"/>
      <c r="C30" s="29" t="s">
        <v>695</v>
      </c>
      <c r="D30" s="26" t="s">
        <v>696</v>
      </c>
      <c r="E30" s="22"/>
      <c r="F30" s="27"/>
      <c r="G30" s="27"/>
      <c r="H30" s="27"/>
      <c r="I30" s="2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2"/>
      <c r="W30" s="29"/>
      <c r="X30" s="29"/>
      <c r="Y30" s="29"/>
      <c r="Z30" s="29"/>
      <c r="AA30" s="57"/>
      <c r="AB30" s="54">
        <v>1</v>
      </c>
      <c r="AC30" s="103">
        <v>20</v>
      </c>
      <c r="AD30" s="50"/>
      <c r="AE30" s="52"/>
    </row>
    <row r="31" spans="1:31" s="31" customFormat="1" x14ac:dyDescent="0.25">
      <c r="A31" s="51"/>
      <c r="B31" s="22"/>
      <c r="C31" s="29" t="s">
        <v>697</v>
      </c>
      <c r="D31" s="26" t="s">
        <v>698</v>
      </c>
      <c r="E31" s="22"/>
      <c r="F31" s="27"/>
      <c r="G31" s="27"/>
      <c r="H31" s="27"/>
      <c r="I31" s="2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2"/>
      <c r="W31" s="29"/>
      <c r="X31" s="29"/>
      <c r="Y31" s="29"/>
      <c r="Z31" s="29"/>
      <c r="AA31" s="57"/>
      <c r="AB31" s="54">
        <v>1</v>
      </c>
      <c r="AC31" s="103">
        <v>21</v>
      </c>
      <c r="AD31" s="50"/>
      <c r="AE31" s="52"/>
    </row>
    <row r="32" spans="1:31" s="31" customFormat="1" x14ac:dyDescent="0.25">
      <c r="A32" s="51"/>
      <c r="B32" s="22"/>
      <c r="C32" s="29" t="s">
        <v>699</v>
      </c>
      <c r="D32" s="26" t="s">
        <v>700</v>
      </c>
      <c r="E32" s="22"/>
      <c r="F32" s="27"/>
      <c r="G32" s="27"/>
      <c r="H32" s="27"/>
      <c r="I32" s="2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2"/>
      <c r="W32" s="29"/>
      <c r="X32" s="29"/>
      <c r="Y32" s="29"/>
      <c r="Z32" s="29"/>
      <c r="AA32" s="57"/>
      <c r="AB32" s="54">
        <v>1</v>
      </c>
      <c r="AC32" s="103">
        <v>22</v>
      </c>
      <c r="AD32" s="50"/>
      <c r="AE32" s="52"/>
    </row>
    <row r="33" spans="1:31" s="31" customFormat="1" x14ac:dyDescent="0.25">
      <c r="A33" s="51"/>
      <c r="B33" s="22"/>
      <c r="C33" s="29" t="s">
        <v>701</v>
      </c>
      <c r="D33" s="26" t="s">
        <v>702</v>
      </c>
      <c r="E33" s="22"/>
      <c r="F33" s="27"/>
      <c r="G33" s="27"/>
      <c r="H33" s="27"/>
      <c r="I33" s="2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2"/>
      <c r="W33" s="29"/>
      <c r="X33" s="29"/>
      <c r="Y33" s="29"/>
      <c r="Z33" s="29"/>
      <c r="AA33" s="57"/>
      <c r="AB33" s="54">
        <v>1</v>
      </c>
      <c r="AC33" s="103">
        <v>23</v>
      </c>
      <c r="AD33" s="50"/>
      <c r="AE33" s="52"/>
    </row>
    <row r="34" spans="1:31" s="31" customFormat="1" x14ac:dyDescent="0.25">
      <c r="A34" s="51"/>
      <c r="B34" s="22"/>
      <c r="C34" s="29" t="s">
        <v>1799</v>
      </c>
      <c r="D34" s="26" t="s">
        <v>703</v>
      </c>
      <c r="E34" s="22"/>
      <c r="F34" s="27"/>
      <c r="G34" s="27"/>
      <c r="H34" s="27"/>
      <c r="I34" s="2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2"/>
      <c r="W34" s="29"/>
      <c r="X34" s="29"/>
      <c r="Y34" s="29"/>
      <c r="Z34" s="29"/>
      <c r="AA34" s="57"/>
      <c r="AB34" s="54">
        <v>1</v>
      </c>
      <c r="AC34" s="103">
        <v>24</v>
      </c>
      <c r="AD34" s="50"/>
      <c r="AE34" s="52"/>
    </row>
    <row r="35" spans="1:31" s="31" customFormat="1" x14ac:dyDescent="0.25">
      <c r="A35" s="51"/>
      <c r="B35" s="22"/>
      <c r="C35" s="29" t="s">
        <v>1800</v>
      </c>
      <c r="D35" s="26" t="s">
        <v>1801</v>
      </c>
      <c r="E35" s="22"/>
      <c r="F35" s="27"/>
      <c r="G35" s="27"/>
      <c r="H35" s="27"/>
      <c r="I35" s="2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2"/>
      <c r="W35" s="29"/>
      <c r="X35" s="29"/>
      <c r="Y35" s="29"/>
      <c r="Z35" s="29"/>
      <c r="AA35" s="57"/>
      <c r="AB35" s="54"/>
      <c r="AC35" s="103"/>
      <c r="AD35" s="50"/>
      <c r="AE35" s="52"/>
    </row>
    <row r="36" spans="1:31" s="31" customFormat="1" x14ac:dyDescent="0.25">
      <c r="A36" s="51"/>
      <c r="B36" s="22"/>
      <c r="C36" s="29" t="s">
        <v>704</v>
      </c>
      <c r="D36" s="26" t="s">
        <v>705</v>
      </c>
      <c r="E36" s="22"/>
      <c r="F36" s="27"/>
      <c r="G36" s="27"/>
      <c r="H36" s="27"/>
      <c r="I36" s="22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2"/>
      <c r="W36" s="29"/>
      <c r="X36" s="29"/>
      <c r="Y36" s="29"/>
      <c r="Z36" s="29"/>
      <c r="AA36" s="57"/>
      <c r="AB36" s="54">
        <v>1</v>
      </c>
      <c r="AC36" s="103">
        <v>25</v>
      </c>
      <c r="AD36" s="50"/>
      <c r="AE36" s="52"/>
    </row>
    <row r="37" spans="1:31" s="31" customFormat="1" x14ac:dyDescent="0.25">
      <c r="A37" s="51"/>
      <c r="B37" s="22"/>
      <c r="C37" s="29" t="s">
        <v>706</v>
      </c>
      <c r="D37" s="26" t="s">
        <v>707</v>
      </c>
      <c r="E37" s="22"/>
      <c r="F37" s="27"/>
      <c r="G37" s="27"/>
      <c r="H37" s="27"/>
      <c r="I37" s="22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2"/>
      <c r="W37" s="29"/>
      <c r="X37" s="29"/>
      <c r="Y37" s="29"/>
      <c r="Z37" s="29"/>
      <c r="AA37" s="57"/>
      <c r="AB37" s="54">
        <v>1</v>
      </c>
      <c r="AC37" s="103">
        <v>26</v>
      </c>
      <c r="AD37" s="50"/>
      <c r="AE37" s="52"/>
    </row>
    <row r="38" spans="1:31" s="31" customFormat="1" x14ac:dyDescent="0.25">
      <c r="A38" s="51"/>
      <c r="B38" s="22"/>
      <c r="C38" s="29" t="s">
        <v>708</v>
      </c>
      <c r="D38" s="26" t="s">
        <v>709</v>
      </c>
      <c r="E38" s="22"/>
      <c r="F38" s="27"/>
      <c r="G38" s="27"/>
      <c r="H38" s="27"/>
      <c r="I38" s="22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2"/>
      <c r="W38" s="29"/>
      <c r="X38" s="29"/>
      <c r="Y38" s="29"/>
      <c r="Z38" s="29"/>
      <c r="AA38" s="57"/>
      <c r="AB38" s="54">
        <v>1</v>
      </c>
      <c r="AC38" s="103">
        <v>27</v>
      </c>
      <c r="AD38" s="50"/>
      <c r="AE38" s="52"/>
    </row>
    <row r="39" spans="1:31" s="31" customFormat="1" x14ac:dyDescent="0.25">
      <c r="A39" s="51"/>
      <c r="B39" s="22"/>
      <c r="C39" s="29" t="s">
        <v>710</v>
      </c>
      <c r="D39" s="26" t="s">
        <v>711</v>
      </c>
      <c r="E39" s="22"/>
      <c r="F39" s="27"/>
      <c r="G39" s="27"/>
      <c r="H39" s="27"/>
      <c r="I39" s="22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2"/>
      <c r="W39" s="29"/>
      <c r="X39" s="29"/>
      <c r="Y39" s="29"/>
      <c r="Z39" s="29"/>
      <c r="AA39" s="57"/>
      <c r="AB39" s="54">
        <v>1</v>
      </c>
      <c r="AC39" s="103">
        <v>28</v>
      </c>
      <c r="AD39" s="50"/>
      <c r="AE39" s="52"/>
    </row>
    <row r="40" spans="1:31" s="31" customFormat="1" x14ac:dyDescent="0.25">
      <c r="A40" s="51"/>
      <c r="B40" s="22"/>
      <c r="C40" s="29" t="s">
        <v>712</v>
      </c>
      <c r="D40" s="26" t="s">
        <v>713</v>
      </c>
      <c r="E40" s="22"/>
      <c r="F40" s="27"/>
      <c r="G40" s="27"/>
      <c r="H40" s="27"/>
      <c r="I40" s="22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2"/>
      <c r="W40" s="29"/>
      <c r="X40" s="29"/>
      <c r="Y40" s="29"/>
      <c r="Z40" s="29"/>
      <c r="AA40" s="57"/>
      <c r="AB40" s="54">
        <v>1</v>
      </c>
      <c r="AC40" s="103">
        <v>29</v>
      </c>
      <c r="AD40" s="50"/>
      <c r="AE40" s="52"/>
    </row>
    <row r="41" spans="1:31" s="31" customFormat="1" x14ac:dyDescent="0.25">
      <c r="A41" s="51"/>
      <c r="B41" s="22"/>
      <c r="C41" s="29" t="s">
        <v>714</v>
      </c>
      <c r="D41" s="26" t="s">
        <v>715</v>
      </c>
      <c r="E41" s="22"/>
      <c r="F41" s="27"/>
      <c r="G41" s="27"/>
      <c r="H41" s="27"/>
      <c r="I41" s="22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2"/>
      <c r="W41" s="29"/>
      <c r="X41" s="29"/>
      <c r="Y41" s="29"/>
      <c r="Z41" s="29"/>
      <c r="AA41" s="57"/>
      <c r="AB41" s="54">
        <v>1</v>
      </c>
      <c r="AC41" s="103">
        <v>30</v>
      </c>
      <c r="AD41" s="50"/>
      <c r="AE41" s="52"/>
    </row>
    <row r="42" spans="1:31" s="31" customFormat="1" x14ac:dyDescent="0.25">
      <c r="A42" s="46"/>
      <c r="B42" s="22"/>
      <c r="C42" s="29" t="s">
        <v>716</v>
      </c>
      <c r="D42" s="26" t="s">
        <v>717</v>
      </c>
      <c r="E42" s="22"/>
      <c r="F42" s="27"/>
      <c r="G42" s="27"/>
      <c r="H42" s="27"/>
      <c r="I42" s="22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2"/>
      <c r="W42" s="29"/>
      <c r="X42" s="29"/>
      <c r="Y42" s="29"/>
      <c r="Z42" s="29"/>
      <c r="AA42" s="57"/>
      <c r="AB42" s="54">
        <v>1</v>
      </c>
      <c r="AC42" s="103">
        <v>31</v>
      </c>
      <c r="AD42" s="50"/>
      <c r="AE42" s="52"/>
    </row>
    <row r="43" spans="1:31" s="31" customFormat="1" x14ac:dyDescent="0.25">
      <c r="A43" s="51"/>
      <c r="B43" s="22"/>
      <c r="C43" s="29" t="s">
        <v>718</v>
      </c>
      <c r="D43" s="26" t="s">
        <v>719</v>
      </c>
      <c r="E43" s="22"/>
      <c r="F43" s="27"/>
      <c r="G43" s="27"/>
      <c r="H43" s="27"/>
      <c r="I43" s="2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2"/>
      <c r="W43" s="29"/>
      <c r="X43" s="29"/>
      <c r="Y43" s="29"/>
      <c r="Z43" s="29"/>
      <c r="AA43" s="57"/>
      <c r="AB43" s="54">
        <v>1</v>
      </c>
      <c r="AC43" s="103">
        <v>32</v>
      </c>
      <c r="AD43" s="50"/>
      <c r="AE43" s="52"/>
    </row>
    <row r="44" spans="1:31" s="31" customFormat="1" x14ac:dyDescent="0.25">
      <c r="A44" s="46"/>
      <c r="B44" s="22"/>
      <c r="C44" s="29" t="s">
        <v>720</v>
      </c>
      <c r="D44" s="26" t="s">
        <v>721</v>
      </c>
      <c r="E44" s="22"/>
      <c r="F44" s="63"/>
      <c r="G44" s="64"/>
      <c r="H44" s="49"/>
      <c r="I44" s="22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22"/>
      <c r="W44" s="29"/>
      <c r="X44" s="29"/>
      <c r="Y44" s="29"/>
      <c r="Z44" s="29"/>
      <c r="AA44" s="57"/>
      <c r="AB44" s="54">
        <v>1</v>
      </c>
      <c r="AC44" s="103">
        <v>33</v>
      </c>
      <c r="AD44" s="50"/>
      <c r="AE44" s="52"/>
    </row>
    <row r="45" spans="1:31" s="31" customFormat="1" x14ac:dyDescent="0.25">
      <c r="A45" s="51"/>
      <c r="B45" s="22"/>
      <c r="C45" s="175" t="s">
        <v>1327</v>
      </c>
      <c r="D45" s="26" t="s">
        <v>722</v>
      </c>
      <c r="E45" s="22"/>
      <c r="F45" s="27"/>
      <c r="G45" s="27"/>
      <c r="H45" s="27"/>
      <c r="I45" s="2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2"/>
      <c r="W45" s="29"/>
      <c r="X45" s="29"/>
      <c r="Y45" s="29"/>
      <c r="Z45" s="29"/>
      <c r="AA45" s="57"/>
      <c r="AB45" s="54">
        <v>1</v>
      </c>
      <c r="AC45" s="103">
        <v>34</v>
      </c>
      <c r="AD45" s="50"/>
      <c r="AE45" s="52"/>
    </row>
    <row r="46" spans="1:31" s="31" customFormat="1" x14ac:dyDescent="0.25">
      <c r="A46" s="51"/>
      <c r="B46" s="22"/>
      <c r="C46" s="175" t="s">
        <v>1329</v>
      </c>
      <c r="D46" s="26" t="s">
        <v>1328</v>
      </c>
      <c r="E46" s="22"/>
      <c r="F46" s="27"/>
      <c r="G46" s="27"/>
      <c r="H46" s="27"/>
      <c r="I46" s="2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2"/>
      <c r="W46" s="29"/>
      <c r="X46" s="29"/>
      <c r="Y46" s="29"/>
      <c r="Z46" s="29"/>
      <c r="AA46" s="57"/>
      <c r="AB46" s="54">
        <v>1</v>
      </c>
      <c r="AC46" s="103">
        <v>35</v>
      </c>
      <c r="AD46" s="50"/>
      <c r="AE46" s="52"/>
    </row>
    <row r="47" spans="1:31" s="31" customFormat="1" x14ac:dyDescent="0.25">
      <c r="A47" s="51"/>
      <c r="B47" s="22"/>
      <c r="C47" s="29" t="s">
        <v>723</v>
      </c>
      <c r="D47" s="26" t="s">
        <v>724</v>
      </c>
      <c r="E47" s="22"/>
      <c r="F47" s="27"/>
      <c r="G47" s="27"/>
      <c r="H47" s="27"/>
      <c r="I47" s="22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2"/>
      <c r="W47" s="29"/>
      <c r="X47" s="29"/>
      <c r="Y47" s="29"/>
      <c r="Z47" s="29"/>
      <c r="AA47" s="57"/>
      <c r="AB47" s="54">
        <v>1</v>
      </c>
      <c r="AC47" s="103">
        <v>36</v>
      </c>
      <c r="AD47" s="50"/>
      <c r="AE47" s="52"/>
    </row>
    <row r="48" spans="1:31" s="31" customFormat="1" x14ac:dyDescent="0.25">
      <c r="A48" s="51"/>
      <c r="B48" s="22"/>
      <c r="C48" s="29" t="s">
        <v>725</v>
      </c>
      <c r="D48" s="26" t="s">
        <v>726</v>
      </c>
      <c r="E48" s="22"/>
      <c r="F48" s="27"/>
      <c r="G48" s="27"/>
      <c r="H48" s="27"/>
      <c r="I48" s="22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2"/>
      <c r="W48" s="29"/>
      <c r="X48" s="29"/>
      <c r="Y48" s="29"/>
      <c r="Z48" s="29"/>
      <c r="AA48" s="57"/>
      <c r="AB48" s="54">
        <v>1</v>
      </c>
      <c r="AC48" s="103">
        <v>37</v>
      </c>
      <c r="AD48" s="50"/>
      <c r="AE48" s="52"/>
    </row>
    <row r="49" spans="1:31" s="31" customFormat="1" x14ac:dyDescent="0.25">
      <c r="A49" s="46"/>
      <c r="B49" s="22"/>
      <c r="C49" s="29" t="s">
        <v>727</v>
      </c>
      <c r="D49" s="26" t="s">
        <v>728</v>
      </c>
      <c r="E49" s="22"/>
      <c r="F49" s="63"/>
      <c r="G49" s="64"/>
      <c r="H49" s="49"/>
      <c r="I49" s="22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22"/>
      <c r="W49" s="29"/>
      <c r="X49" s="29"/>
      <c r="Y49" s="29"/>
      <c r="Z49" s="29"/>
      <c r="AA49" s="57"/>
      <c r="AB49" s="54">
        <v>1</v>
      </c>
      <c r="AC49" s="103">
        <v>38</v>
      </c>
      <c r="AD49" s="50"/>
      <c r="AE49" s="52"/>
    </row>
    <row r="50" spans="1:31" s="31" customFormat="1" x14ac:dyDescent="0.25">
      <c r="A50" s="51"/>
      <c r="B50" s="22"/>
      <c r="C50" s="29" t="s">
        <v>729</v>
      </c>
      <c r="D50" s="26" t="s">
        <v>730</v>
      </c>
      <c r="E50" s="22"/>
      <c r="F50" s="27"/>
      <c r="G50" s="27"/>
      <c r="H50" s="27"/>
      <c r="I50" s="22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2"/>
      <c r="W50" s="29"/>
      <c r="X50" s="29"/>
      <c r="Y50" s="29"/>
      <c r="Z50" s="29"/>
      <c r="AA50" s="57"/>
      <c r="AB50" s="54">
        <v>1</v>
      </c>
      <c r="AC50" s="103">
        <v>39</v>
      </c>
      <c r="AD50" s="50"/>
      <c r="AE50" s="52"/>
    </row>
    <row r="51" spans="1:31" s="31" customFormat="1" x14ac:dyDescent="0.25">
      <c r="A51" s="46"/>
      <c r="B51" s="22"/>
      <c r="C51" s="29" t="s">
        <v>731</v>
      </c>
      <c r="D51" s="26" t="s">
        <v>732</v>
      </c>
      <c r="E51" s="22"/>
      <c r="F51" s="63"/>
      <c r="G51" s="64"/>
      <c r="H51" s="49"/>
      <c r="I51" s="22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22"/>
      <c r="W51" s="29"/>
      <c r="X51" s="29"/>
      <c r="Y51" s="29"/>
      <c r="Z51" s="29"/>
      <c r="AA51" s="57"/>
      <c r="AB51" s="54">
        <v>1</v>
      </c>
      <c r="AC51" s="103">
        <v>40</v>
      </c>
      <c r="AD51" s="50"/>
      <c r="AE51" s="52"/>
    </row>
    <row r="52" spans="1:31" s="31" customFormat="1" x14ac:dyDescent="0.25">
      <c r="A52" s="51"/>
      <c r="B52" s="22"/>
      <c r="C52" s="29" t="s">
        <v>733</v>
      </c>
      <c r="D52" s="26" t="s">
        <v>734</v>
      </c>
      <c r="E52" s="22"/>
      <c r="F52" s="27"/>
      <c r="G52" s="27"/>
      <c r="H52" s="27"/>
      <c r="I52" s="22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2"/>
      <c r="W52" s="29"/>
      <c r="X52" s="29"/>
      <c r="Y52" s="29"/>
      <c r="Z52" s="29"/>
      <c r="AA52" s="57"/>
      <c r="AB52" s="54">
        <v>1</v>
      </c>
      <c r="AC52" s="103">
        <v>41</v>
      </c>
      <c r="AD52" s="50"/>
      <c r="AE52" s="52"/>
    </row>
    <row r="53" spans="1:31" s="31" customFormat="1" x14ac:dyDescent="0.25">
      <c r="A53" s="51"/>
      <c r="B53" s="22"/>
      <c r="C53" s="29" t="s">
        <v>735</v>
      </c>
      <c r="D53" s="26" t="s">
        <v>736</v>
      </c>
      <c r="E53" s="22"/>
      <c r="F53" s="27"/>
      <c r="G53" s="27"/>
      <c r="H53" s="27"/>
      <c r="I53" s="22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2"/>
      <c r="W53" s="29"/>
      <c r="X53" s="29"/>
      <c r="Y53" s="29"/>
      <c r="Z53" s="29"/>
      <c r="AA53" s="57"/>
      <c r="AB53" s="54">
        <v>1</v>
      </c>
      <c r="AC53" s="103">
        <v>42</v>
      </c>
      <c r="AD53" s="50"/>
      <c r="AE53" s="52"/>
    </row>
    <row r="54" spans="1:31" s="31" customFormat="1" x14ac:dyDescent="0.25">
      <c r="A54" s="51"/>
      <c r="B54" s="22"/>
      <c r="C54" s="29" t="s">
        <v>737</v>
      </c>
      <c r="D54" s="26" t="s">
        <v>738</v>
      </c>
      <c r="E54" s="22"/>
      <c r="F54" s="27"/>
      <c r="G54" s="27"/>
      <c r="H54" s="27"/>
      <c r="I54" s="22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2"/>
      <c r="W54" s="29"/>
      <c r="X54" s="29"/>
      <c r="Y54" s="29"/>
      <c r="Z54" s="29"/>
      <c r="AA54" s="57"/>
      <c r="AB54" s="54">
        <v>1</v>
      </c>
      <c r="AC54" s="103">
        <v>43</v>
      </c>
      <c r="AD54" s="50"/>
      <c r="AE54" s="52"/>
    </row>
    <row r="55" spans="1:31" s="31" customFormat="1" x14ac:dyDescent="0.25">
      <c r="A55" s="51"/>
      <c r="B55" s="22"/>
      <c r="C55" s="29" t="s">
        <v>739</v>
      </c>
      <c r="D55" s="26" t="s">
        <v>740</v>
      </c>
      <c r="E55" s="22"/>
      <c r="F55" s="27"/>
      <c r="G55" s="27"/>
      <c r="H55" s="27"/>
      <c r="I55" s="22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2"/>
      <c r="W55" s="29"/>
      <c r="X55" s="29"/>
      <c r="Y55" s="29"/>
      <c r="Z55" s="29"/>
      <c r="AA55" s="57"/>
      <c r="AB55" s="54">
        <v>1</v>
      </c>
      <c r="AC55" s="103">
        <v>44</v>
      </c>
      <c r="AD55" s="50"/>
      <c r="AE55" s="52"/>
    </row>
    <row r="56" spans="1:31" s="31" customFormat="1" x14ac:dyDescent="0.25">
      <c r="A56" s="219"/>
      <c r="B56" s="52"/>
      <c r="C56" s="226"/>
      <c r="D56" s="230"/>
      <c r="E56" s="52"/>
      <c r="F56" s="225"/>
      <c r="G56" s="225"/>
      <c r="H56" s="225"/>
      <c r="I56" s="52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52"/>
      <c r="W56" s="226"/>
      <c r="X56" s="226"/>
      <c r="Y56" s="226"/>
      <c r="Z56" s="226"/>
      <c r="AA56" s="229"/>
      <c r="AB56" s="54">
        <v>1</v>
      </c>
      <c r="AC56" s="103">
        <v>45</v>
      </c>
      <c r="AD56" s="50"/>
      <c r="AE56" s="52"/>
    </row>
    <row r="57" spans="1:31" s="31" customFormat="1" x14ac:dyDescent="0.25">
      <c r="A57" s="51"/>
      <c r="B57" s="22"/>
      <c r="C57" s="46" t="s">
        <v>743</v>
      </c>
      <c r="D57" s="26"/>
      <c r="E57" s="22"/>
      <c r="F57" s="27"/>
      <c r="G57" s="27"/>
      <c r="H57" s="27"/>
      <c r="I57" s="22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2"/>
      <c r="W57" s="29"/>
      <c r="X57" s="29"/>
      <c r="Y57" s="29"/>
      <c r="Z57" s="29"/>
      <c r="AA57" s="57"/>
      <c r="AB57" s="54">
        <v>2</v>
      </c>
      <c r="AC57" s="103">
        <v>0</v>
      </c>
      <c r="AD57" s="50"/>
      <c r="AE57" s="52"/>
    </row>
    <row r="58" spans="1:31" s="31" customFormat="1" x14ac:dyDescent="0.25">
      <c r="A58" s="51"/>
      <c r="B58" s="22"/>
      <c r="C58" s="29" t="s">
        <v>744</v>
      </c>
      <c r="D58" s="26" t="s">
        <v>745</v>
      </c>
      <c r="E58" s="22"/>
      <c r="F58" s="63"/>
      <c r="G58" s="64"/>
      <c r="H58" s="49"/>
      <c r="I58" s="22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22"/>
      <c r="W58" s="29"/>
      <c r="X58" s="29"/>
      <c r="Y58" s="29"/>
      <c r="Z58" s="29"/>
      <c r="AA58" s="57"/>
      <c r="AB58" s="54">
        <v>2</v>
      </c>
      <c r="AC58" s="103">
        <v>1</v>
      </c>
      <c r="AD58" s="50"/>
      <c r="AE58" s="52"/>
    </row>
    <row r="59" spans="1:31" s="31" customFormat="1" ht="20.399999999999999" x14ac:dyDescent="0.25">
      <c r="A59" s="51"/>
      <c r="B59" s="22"/>
      <c r="C59" s="29" t="s">
        <v>746</v>
      </c>
      <c r="D59" s="26" t="s">
        <v>747</v>
      </c>
      <c r="E59" s="22"/>
      <c r="F59" s="27"/>
      <c r="G59" s="27"/>
      <c r="H59" s="27"/>
      <c r="I59" s="22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2"/>
      <c r="W59" s="29"/>
      <c r="X59" s="29"/>
      <c r="Y59" s="29"/>
      <c r="Z59" s="29"/>
      <c r="AA59" s="57"/>
      <c r="AB59" s="54">
        <v>2</v>
      </c>
      <c r="AC59" s="103">
        <v>2</v>
      </c>
      <c r="AD59" s="50"/>
      <c r="AE59" s="52"/>
    </row>
    <row r="60" spans="1:31" s="31" customFormat="1" x14ac:dyDescent="0.25">
      <c r="A60" s="51"/>
      <c r="B60" s="22"/>
      <c r="C60" s="29" t="s">
        <v>1802</v>
      </c>
      <c r="D60" s="26" t="s">
        <v>1803</v>
      </c>
      <c r="E60" s="22"/>
      <c r="F60" s="27"/>
      <c r="G60" s="27"/>
      <c r="H60" s="27"/>
      <c r="I60" s="22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2"/>
      <c r="W60" s="29"/>
      <c r="X60" s="29"/>
      <c r="Y60" s="29"/>
      <c r="Z60" s="29"/>
      <c r="AA60" s="57"/>
      <c r="AB60" s="54"/>
      <c r="AC60" s="103"/>
      <c r="AD60" s="50"/>
      <c r="AE60" s="52"/>
    </row>
    <row r="61" spans="1:31" s="31" customFormat="1" x14ac:dyDescent="0.25">
      <c r="A61" s="51"/>
      <c r="B61" s="22"/>
      <c r="C61" s="29" t="s">
        <v>1806</v>
      </c>
      <c r="D61" s="26" t="s">
        <v>1807</v>
      </c>
      <c r="E61" s="22"/>
      <c r="F61" s="27"/>
      <c r="G61" s="27"/>
      <c r="H61" s="27"/>
      <c r="I61" s="22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2"/>
      <c r="W61" s="29"/>
      <c r="X61" s="29"/>
      <c r="Y61" s="29"/>
      <c r="Z61" s="29"/>
      <c r="AA61" s="57"/>
      <c r="AB61" s="54"/>
      <c r="AC61" s="103"/>
      <c r="AD61" s="50"/>
      <c r="AE61" s="52"/>
    </row>
    <row r="62" spans="1:31" s="31" customFormat="1" x14ac:dyDescent="0.25">
      <c r="A62" s="51"/>
      <c r="B62" s="22"/>
      <c r="C62" s="29" t="s">
        <v>1808</v>
      </c>
      <c r="D62" s="26" t="s">
        <v>1809</v>
      </c>
      <c r="E62" s="22"/>
      <c r="F62" s="27"/>
      <c r="G62" s="27"/>
      <c r="H62" s="27"/>
      <c r="I62" s="22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2"/>
      <c r="W62" s="29"/>
      <c r="X62" s="29"/>
      <c r="Y62" s="29"/>
      <c r="Z62" s="29"/>
      <c r="AA62" s="57"/>
      <c r="AB62" s="54"/>
      <c r="AC62" s="103"/>
      <c r="AD62" s="50"/>
      <c r="AE62" s="52"/>
    </row>
    <row r="63" spans="1:31" s="31" customFormat="1" x14ac:dyDescent="0.25">
      <c r="A63" s="51"/>
      <c r="B63" s="22"/>
      <c r="C63" s="29" t="s">
        <v>1804</v>
      </c>
      <c r="D63" s="26" t="s">
        <v>1805</v>
      </c>
      <c r="E63" s="22"/>
      <c r="F63" s="27"/>
      <c r="G63" s="27"/>
      <c r="H63" s="27"/>
      <c r="I63" s="2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2"/>
      <c r="W63" s="29"/>
      <c r="X63" s="29"/>
      <c r="Y63" s="29"/>
      <c r="Z63" s="29"/>
      <c r="AA63" s="57"/>
      <c r="AB63" s="54"/>
      <c r="AC63" s="103"/>
      <c r="AD63" s="50"/>
      <c r="AE63" s="52"/>
    </row>
    <row r="64" spans="1:31" s="31" customFormat="1" x14ac:dyDescent="0.25">
      <c r="A64" s="51"/>
      <c r="B64" s="22"/>
      <c r="C64" s="29" t="s">
        <v>1804</v>
      </c>
      <c r="D64" s="26" t="s">
        <v>748</v>
      </c>
      <c r="E64" s="22"/>
      <c r="F64" s="27"/>
      <c r="G64" s="27"/>
      <c r="H64" s="27"/>
      <c r="I64" s="2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2"/>
      <c r="W64" s="29"/>
      <c r="X64" s="29"/>
      <c r="Y64" s="29"/>
      <c r="Z64" s="29"/>
      <c r="AA64" s="57"/>
      <c r="AB64" s="54">
        <v>2</v>
      </c>
      <c r="AC64" s="103">
        <v>3</v>
      </c>
      <c r="AD64" s="50"/>
      <c r="AE64" s="52"/>
    </row>
    <row r="65" spans="1:31" s="31" customFormat="1" x14ac:dyDescent="0.25">
      <c r="A65" s="52"/>
      <c r="B65" s="22"/>
      <c r="C65" s="125"/>
      <c r="D65" s="132"/>
      <c r="E65" s="22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34"/>
      <c r="X65" s="34"/>
      <c r="Y65" s="34"/>
      <c r="Z65" s="34"/>
      <c r="AA65" s="65"/>
      <c r="AB65" s="54"/>
      <c r="AC65" s="103"/>
      <c r="AD65" s="50"/>
      <c r="AE65" s="52"/>
    </row>
    <row r="66" spans="1:31" s="31" customFormat="1" x14ac:dyDescent="0.25">
      <c r="A66" s="52"/>
      <c r="B66" s="22"/>
      <c r="C66" s="125"/>
      <c r="D66" s="132"/>
      <c r="E66" s="22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34"/>
      <c r="X66" s="34"/>
      <c r="Y66" s="34"/>
      <c r="Z66" s="34"/>
      <c r="AA66" s="65"/>
      <c r="AB66" s="54"/>
      <c r="AC66" s="103"/>
      <c r="AD66" s="50"/>
      <c r="AE66" s="52"/>
    </row>
    <row r="67" spans="1:31" s="31" customFormat="1" x14ac:dyDescent="0.25">
      <c r="A67" s="50"/>
      <c r="B67" s="22"/>
      <c r="C67" s="125"/>
      <c r="D67" s="132"/>
      <c r="E67" s="22"/>
      <c r="F67" s="70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56"/>
      <c r="W67" s="34"/>
      <c r="X67" s="34"/>
      <c r="Y67" s="34"/>
      <c r="Z67" s="34"/>
      <c r="AA67" s="65"/>
      <c r="AB67" s="54"/>
      <c r="AC67" s="103"/>
      <c r="AD67" s="50"/>
      <c r="AE67" s="52"/>
    </row>
    <row r="68" spans="1:31" s="31" customFormat="1" x14ac:dyDescent="0.25">
      <c r="A68" s="52"/>
      <c r="B68" s="22"/>
      <c r="C68" s="125"/>
      <c r="D68" s="132"/>
      <c r="E68" s="22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34"/>
      <c r="X68" s="34"/>
      <c r="Y68" s="34"/>
      <c r="Z68" s="34"/>
      <c r="AA68" s="65"/>
      <c r="AB68" s="54"/>
      <c r="AC68" s="103"/>
      <c r="AD68" s="50"/>
      <c r="AE68" s="52"/>
    </row>
    <row r="69" spans="1:31" s="31" customFormat="1" x14ac:dyDescent="0.25">
      <c r="A69" s="52"/>
      <c r="B69" s="22"/>
      <c r="C69" s="125"/>
      <c r="D69" s="132"/>
      <c r="E69" s="22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34"/>
      <c r="X69" s="34"/>
      <c r="Y69" s="34"/>
      <c r="Z69" s="34"/>
      <c r="AA69" s="65"/>
      <c r="AB69" s="54"/>
      <c r="AC69" s="103"/>
      <c r="AD69" s="50"/>
      <c r="AE69" s="52"/>
    </row>
    <row r="70" spans="1:31" s="31" customFormat="1" x14ac:dyDescent="0.25">
      <c r="A70" s="52"/>
      <c r="B70" s="22"/>
      <c r="C70" s="125"/>
      <c r="D70" s="132"/>
      <c r="E70" s="22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34"/>
      <c r="X70" s="34"/>
      <c r="Y70" s="34"/>
      <c r="Z70" s="34"/>
      <c r="AA70" s="65"/>
      <c r="AB70" s="54"/>
      <c r="AC70" s="103"/>
      <c r="AD70" s="50"/>
      <c r="AE70" s="52"/>
    </row>
    <row r="71" spans="1:31" s="31" customFormat="1" x14ac:dyDescent="0.25">
      <c r="A71" s="50"/>
      <c r="B71" s="22"/>
      <c r="C71" s="125"/>
      <c r="D71" s="132"/>
      <c r="E71" s="22"/>
      <c r="F71" s="70"/>
      <c r="G71" s="71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56"/>
      <c r="W71" s="34"/>
      <c r="X71" s="34"/>
      <c r="Y71" s="34"/>
      <c r="Z71" s="34"/>
      <c r="AA71" s="65"/>
      <c r="AB71" s="54"/>
      <c r="AC71" s="103"/>
      <c r="AD71" s="50"/>
      <c r="AE71" s="52"/>
    </row>
    <row r="72" spans="1:31" s="31" customFormat="1" x14ac:dyDescent="0.25">
      <c r="A72" s="52"/>
      <c r="B72" s="22"/>
      <c r="C72" s="125"/>
      <c r="D72" s="132"/>
      <c r="E72" s="22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34"/>
      <c r="X72" s="34"/>
      <c r="Y72" s="34"/>
      <c r="Z72" s="34"/>
      <c r="AA72" s="65"/>
      <c r="AB72" s="54"/>
      <c r="AC72" s="103"/>
      <c r="AD72" s="50"/>
      <c r="AE72" s="52"/>
    </row>
    <row r="73" spans="1:31" s="31" customFormat="1" x14ac:dyDescent="0.25">
      <c r="A73" s="52"/>
      <c r="B73" s="22"/>
      <c r="C73" s="125"/>
      <c r="D73" s="132"/>
      <c r="E73" s="22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34"/>
      <c r="X73" s="34"/>
      <c r="Y73" s="34"/>
      <c r="Z73" s="34"/>
      <c r="AA73" s="65"/>
      <c r="AB73" s="54"/>
      <c r="AC73" s="103"/>
      <c r="AD73" s="50"/>
      <c r="AE73" s="52"/>
    </row>
    <row r="74" spans="1:31" s="31" customFormat="1" x14ac:dyDescent="0.25">
      <c r="A74" s="52"/>
      <c r="B74" s="22"/>
      <c r="C74" s="125"/>
      <c r="D74" s="132"/>
      <c r="E74" s="22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34"/>
      <c r="X74" s="34"/>
      <c r="Y74" s="34"/>
      <c r="Z74" s="34"/>
      <c r="AA74" s="65"/>
      <c r="AB74" s="54"/>
      <c r="AC74" s="103"/>
      <c r="AD74" s="50"/>
      <c r="AE74" s="52"/>
    </row>
    <row r="75" spans="1:31" s="31" customFormat="1" x14ac:dyDescent="0.25">
      <c r="A75" s="52"/>
      <c r="B75" s="22"/>
      <c r="C75" s="125"/>
      <c r="D75" s="132"/>
      <c r="E75" s="22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34"/>
      <c r="X75" s="34"/>
      <c r="Y75" s="34"/>
      <c r="Z75" s="34"/>
      <c r="AA75" s="65"/>
      <c r="AB75" s="54"/>
      <c r="AC75" s="103"/>
      <c r="AD75" s="50"/>
      <c r="AE75" s="52"/>
    </row>
    <row r="76" spans="1:31" s="31" customFormat="1" x14ac:dyDescent="0.25">
      <c r="A76" s="52"/>
      <c r="B76" s="22"/>
      <c r="C76" s="125"/>
      <c r="D76" s="132"/>
      <c r="E76" s="22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34"/>
      <c r="X76" s="34"/>
      <c r="Y76" s="34"/>
      <c r="Z76" s="34"/>
      <c r="AA76" s="65"/>
      <c r="AB76" s="54"/>
      <c r="AC76" s="103"/>
      <c r="AD76" s="50"/>
      <c r="AE76" s="52"/>
    </row>
    <row r="77" spans="1:31" s="31" customFormat="1" x14ac:dyDescent="0.25">
      <c r="A77" s="52"/>
      <c r="B77" s="22"/>
      <c r="C77" s="125"/>
      <c r="D77" s="132"/>
      <c r="E77" s="22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34"/>
      <c r="X77" s="34"/>
      <c r="Y77" s="34"/>
      <c r="Z77" s="34"/>
      <c r="AA77" s="65"/>
      <c r="AB77" s="54"/>
      <c r="AC77" s="103"/>
      <c r="AD77" s="50"/>
      <c r="AE77" s="52"/>
    </row>
    <row r="78" spans="1:31" s="31" customFormat="1" x14ac:dyDescent="0.25">
      <c r="A78" s="50"/>
      <c r="B78" s="22"/>
      <c r="C78" s="125"/>
      <c r="D78" s="132"/>
      <c r="E78" s="22"/>
      <c r="F78" s="70"/>
      <c r="G78" s="71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56"/>
      <c r="W78" s="34"/>
      <c r="X78" s="34"/>
      <c r="Y78" s="34"/>
      <c r="Z78" s="34"/>
      <c r="AA78" s="65"/>
      <c r="AB78" s="54"/>
      <c r="AC78" s="103"/>
      <c r="AD78" s="50"/>
      <c r="AE78" s="52"/>
    </row>
    <row r="79" spans="1:31" s="31" customFormat="1" x14ac:dyDescent="0.25">
      <c r="A79" s="52"/>
      <c r="B79" s="22"/>
      <c r="C79" s="125"/>
      <c r="D79" s="132"/>
      <c r="E79" s="22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4"/>
      <c r="X79" s="34"/>
      <c r="Y79" s="34"/>
      <c r="Z79" s="34"/>
      <c r="AA79" s="65"/>
      <c r="AB79" s="54"/>
      <c r="AC79" s="103"/>
      <c r="AD79" s="50"/>
      <c r="AE79" s="52"/>
    </row>
    <row r="80" spans="1:31" s="31" customFormat="1" x14ac:dyDescent="0.25">
      <c r="A80" s="52"/>
      <c r="B80" s="22"/>
      <c r="C80" s="125"/>
      <c r="D80" s="132"/>
      <c r="E80" s="22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34"/>
      <c r="X80" s="34"/>
      <c r="Y80" s="34"/>
      <c r="Z80" s="34"/>
      <c r="AA80" s="65"/>
      <c r="AB80" s="54"/>
      <c r="AC80" s="103"/>
      <c r="AD80" s="50"/>
      <c r="AE80" s="52"/>
    </row>
    <row r="81" spans="1:31" s="31" customFormat="1" x14ac:dyDescent="0.25">
      <c r="A81" s="52"/>
      <c r="B81" s="22"/>
      <c r="C81" s="125"/>
      <c r="D81" s="132"/>
      <c r="E81" s="22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34"/>
      <c r="X81" s="34"/>
      <c r="Y81" s="34"/>
      <c r="Z81" s="34"/>
      <c r="AA81" s="65"/>
      <c r="AB81" s="54"/>
      <c r="AC81" s="103"/>
      <c r="AD81" s="50"/>
      <c r="AE81" s="52"/>
    </row>
    <row r="82" spans="1:31" s="31" customFormat="1" x14ac:dyDescent="0.25">
      <c r="A82" s="52"/>
      <c r="B82" s="22"/>
      <c r="C82" s="125"/>
      <c r="D82" s="132"/>
      <c r="E82" s="22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34"/>
      <c r="X82" s="34"/>
      <c r="Y82" s="34"/>
      <c r="Z82" s="34"/>
      <c r="AA82" s="65"/>
      <c r="AB82" s="54"/>
      <c r="AC82" s="103"/>
      <c r="AD82" s="50"/>
      <c r="AE82" s="52"/>
    </row>
    <row r="83" spans="1:31" s="31" customFormat="1" x14ac:dyDescent="0.25">
      <c r="A83" s="52"/>
      <c r="B83" s="22"/>
      <c r="C83" s="125"/>
      <c r="D83" s="132"/>
      <c r="E83" s="22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34"/>
      <c r="X83" s="34"/>
      <c r="Y83" s="34"/>
      <c r="Z83" s="34"/>
      <c r="AA83" s="65"/>
      <c r="AB83" s="54"/>
      <c r="AC83" s="103"/>
      <c r="AD83" s="50"/>
      <c r="AE83" s="52"/>
    </row>
    <row r="84" spans="1:31" s="31" customFormat="1" x14ac:dyDescent="0.25">
      <c r="A84" s="52"/>
      <c r="B84" s="22"/>
      <c r="C84" s="125"/>
      <c r="D84" s="132"/>
      <c r="E84" s="22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34"/>
      <c r="X84" s="34"/>
      <c r="Y84" s="34"/>
      <c r="Z84" s="34"/>
      <c r="AA84" s="65"/>
      <c r="AB84" s="54"/>
      <c r="AC84" s="103"/>
      <c r="AD84" s="50"/>
      <c r="AE84" s="52"/>
    </row>
    <row r="85" spans="1:31" s="31" customFormat="1" x14ac:dyDescent="0.25">
      <c r="A85" s="52"/>
      <c r="B85" s="22"/>
      <c r="C85" s="125"/>
      <c r="D85" s="132"/>
      <c r="E85" s="22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34"/>
      <c r="X85" s="34"/>
      <c r="Y85" s="34"/>
      <c r="Z85" s="34"/>
      <c r="AA85" s="65"/>
      <c r="AB85" s="54"/>
      <c r="AC85" s="103"/>
      <c r="AD85" s="50"/>
      <c r="AE85" s="52"/>
    </row>
    <row r="86" spans="1:31" s="31" customFormat="1" x14ac:dyDescent="0.25">
      <c r="A86" s="52"/>
      <c r="B86" s="22"/>
      <c r="C86" s="125"/>
      <c r="D86" s="132"/>
      <c r="E86" s="22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34"/>
      <c r="X86" s="34"/>
      <c r="Y86" s="34"/>
      <c r="Z86" s="34"/>
      <c r="AA86" s="65"/>
      <c r="AB86" s="54"/>
      <c r="AC86" s="103"/>
      <c r="AD86" s="50"/>
      <c r="AE86" s="52"/>
    </row>
    <row r="87" spans="1:31" s="31" customFormat="1" x14ac:dyDescent="0.25">
      <c r="A87" s="50"/>
      <c r="B87" s="22"/>
      <c r="C87" s="125"/>
      <c r="D87" s="132"/>
      <c r="E87" s="22"/>
      <c r="F87" s="70"/>
      <c r="G87" s="71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56"/>
      <c r="W87" s="34"/>
      <c r="X87" s="34"/>
      <c r="Y87" s="34"/>
      <c r="Z87" s="34"/>
      <c r="AA87" s="65"/>
      <c r="AB87" s="54"/>
      <c r="AC87" s="103"/>
      <c r="AD87" s="50"/>
      <c r="AE87" s="52"/>
    </row>
    <row r="88" spans="1:31" s="31" customFormat="1" x14ac:dyDescent="0.25">
      <c r="A88" s="52"/>
      <c r="B88" s="22"/>
      <c r="C88" s="125"/>
      <c r="D88" s="132"/>
      <c r="E88" s="22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34"/>
      <c r="X88" s="34"/>
      <c r="Y88" s="34"/>
      <c r="Z88" s="34"/>
      <c r="AA88" s="65"/>
      <c r="AB88" s="54"/>
      <c r="AC88" s="103"/>
      <c r="AD88" s="50"/>
      <c r="AE88" s="52"/>
    </row>
    <row r="89" spans="1:31" s="31" customFormat="1" x14ac:dyDescent="0.25">
      <c r="A89" s="52"/>
      <c r="B89" s="22"/>
      <c r="C89" s="125"/>
      <c r="D89" s="132"/>
      <c r="E89" s="22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34"/>
      <c r="X89" s="34"/>
      <c r="Y89" s="34"/>
      <c r="Z89" s="34"/>
      <c r="AA89" s="65"/>
      <c r="AB89" s="54"/>
      <c r="AC89" s="103"/>
      <c r="AD89" s="50"/>
      <c r="AE89" s="52"/>
    </row>
    <row r="90" spans="1:31" s="31" customFormat="1" x14ac:dyDescent="0.25">
      <c r="A90" s="52"/>
      <c r="B90" s="22"/>
      <c r="C90" s="125"/>
      <c r="D90" s="132"/>
      <c r="E90" s="22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34"/>
      <c r="X90" s="34"/>
      <c r="Y90" s="34"/>
      <c r="Z90" s="34"/>
      <c r="AA90" s="65"/>
      <c r="AB90" s="54"/>
      <c r="AC90" s="103"/>
      <c r="AD90" s="50"/>
      <c r="AE90" s="52"/>
    </row>
    <row r="91" spans="1:31" s="31" customFormat="1" x14ac:dyDescent="0.25">
      <c r="A91" s="52"/>
      <c r="B91" s="22"/>
      <c r="C91" s="125"/>
      <c r="D91" s="132"/>
      <c r="E91" s="22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34"/>
      <c r="X91" s="34"/>
      <c r="Y91" s="34"/>
      <c r="Z91" s="34"/>
      <c r="AA91" s="65"/>
      <c r="AB91" s="54"/>
      <c r="AC91" s="103"/>
      <c r="AD91" s="50"/>
      <c r="AE91" s="52"/>
    </row>
    <row r="92" spans="1:31" s="31" customFormat="1" x14ac:dyDescent="0.25">
      <c r="A92" s="52"/>
      <c r="B92" s="22"/>
      <c r="C92" s="125"/>
      <c r="D92" s="132"/>
      <c r="E92" s="22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34"/>
      <c r="X92" s="34"/>
      <c r="Y92" s="34"/>
      <c r="Z92" s="34"/>
      <c r="AA92" s="65"/>
      <c r="AB92" s="54"/>
      <c r="AC92" s="103"/>
      <c r="AD92" s="50"/>
      <c r="AE92" s="52"/>
    </row>
    <row r="93" spans="1:31" s="31" customFormat="1" x14ac:dyDescent="0.25">
      <c r="A93" s="52"/>
      <c r="B93" s="22"/>
      <c r="C93" s="125"/>
      <c r="D93" s="132"/>
      <c r="E93" s="22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34"/>
      <c r="X93" s="34"/>
      <c r="Y93" s="34"/>
      <c r="Z93" s="34"/>
      <c r="AA93" s="65"/>
      <c r="AB93" s="54"/>
      <c r="AC93" s="103"/>
      <c r="AD93" s="50"/>
      <c r="AE93" s="52"/>
    </row>
    <row r="94" spans="1:31" s="31" customFormat="1" x14ac:dyDescent="0.25">
      <c r="A94" s="50"/>
      <c r="B94" s="22"/>
      <c r="C94" s="125"/>
      <c r="D94" s="132"/>
      <c r="E94" s="22"/>
      <c r="F94" s="70"/>
      <c r="G94" s="71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56"/>
      <c r="W94" s="34"/>
      <c r="X94" s="34"/>
      <c r="Y94" s="34"/>
      <c r="Z94" s="34"/>
      <c r="AA94" s="65"/>
      <c r="AB94" s="54"/>
      <c r="AC94" s="103"/>
      <c r="AD94" s="50"/>
      <c r="AE94" s="52"/>
    </row>
    <row r="95" spans="1:31" s="31" customFormat="1" x14ac:dyDescent="0.25">
      <c r="A95" s="52"/>
      <c r="B95" s="22"/>
      <c r="C95" s="125"/>
      <c r="D95" s="132"/>
      <c r="E95" s="22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34"/>
      <c r="X95" s="34"/>
      <c r="Y95" s="34"/>
      <c r="Z95" s="34"/>
      <c r="AA95" s="65"/>
      <c r="AB95" s="54"/>
      <c r="AC95" s="103"/>
      <c r="AD95" s="50"/>
      <c r="AE95" s="52"/>
    </row>
    <row r="96" spans="1:31" s="31" customFormat="1" x14ac:dyDescent="0.25">
      <c r="A96" s="52"/>
      <c r="B96" s="22"/>
      <c r="C96" s="125"/>
      <c r="D96" s="132"/>
      <c r="E96" s="22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34"/>
      <c r="X96" s="34"/>
      <c r="Y96" s="34"/>
      <c r="Z96" s="34"/>
      <c r="AA96" s="65"/>
      <c r="AB96" s="54"/>
      <c r="AC96" s="103"/>
      <c r="AD96" s="50"/>
      <c r="AE96" s="52"/>
    </row>
    <row r="97" spans="1:31" s="31" customFormat="1" x14ac:dyDescent="0.25">
      <c r="A97" s="52"/>
      <c r="B97" s="22"/>
      <c r="C97" s="125"/>
      <c r="D97" s="132"/>
      <c r="E97" s="22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34"/>
      <c r="X97" s="34"/>
      <c r="Y97" s="34"/>
      <c r="Z97" s="34"/>
      <c r="AA97" s="65"/>
      <c r="AB97" s="54"/>
      <c r="AC97" s="103"/>
      <c r="AD97" s="50"/>
      <c r="AE97" s="52"/>
    </row>
    <row r="98" spans="1:31" s="31" customFormat="1" x14ac:dyDescent="0.25">
      <c r="A98" s="52"/>
      <c r="B98" s="22"/>
      <c r="C98" s="125"/>
      <c r="D98" s="132"/>
      <c r="E98" s="22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4"/>
      <c r="X98" s="65"/>
      <c r="Y98" s="34"/>
      <c r="Z98" s="34"/>
      <c r="AA98" s="65"/>
      <c r="AB98" s="54"/>
      <c r="AC98" s="103"/>
      <c r="AD98" s="50"/>
      <c r="AE98" s="52"/>
    </row>
    <row r="99" spans="1:31" s="31" customFormat="1" ht="12.75" customHeight="1" x14ac:dyDescent="0.25">
      <c r="A99" s="52"/>
      <c r="B99" s="22"/>
      <c r="C99" s="125"/>
      <c r="D99" s="132"/>
      <c r="E99" s="22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4"/>
      <c r="X99" s="34"/>
      <c r="Y99" s="34"/>
      <c r="Z99" s="34"/>
      <c r="AA99" s="65"/>
      <c r="AB99" s="54"/>
      <c r="AC99" s="103"/>
      <c r="AD99" s="50"/>
      <c r="AE99" s="52"/>
    </row>
    <row r="100" spans="1:31" s="31" customFormat="1" x14ac:dyDescent="0.25">
      <c r="A100" s="52"/>
      <c r="B100" s="22"/>
      <c r="C100" s="125"/>
      <c r="D100" s="132"/>
      <c r="E100" s="22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34"/>
      <c r="X100" s="34"/>
      <c r="Y100" s="34"/>
      <c r="Z100" s="34"/>
      <c r="AA100" s="65"/>
      <c r="AB100" s="54"/>
      <c r="AC100" s="103"/>
      <c r="AD100" s="50"/>
      <c r="AE100" s="52"/>
    </row>
    <row r="101" spans="1:31" s="31" customFormat="1" x14ac:dyDescent="0.25">
      <c r="A101" s="52"/>
      <c r="B101" s="22"/>
      <c r="C101" s="125"/>
      <c r="D101" s="132"/>
      <c r="E101" s="22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34"/>
      <c r="X101" s="34"/>
      <c r="Y101" s="34"/>
      <c r="Z101" s="34"/>
      <c r="AA101" s="65"/>
      <c r="AB101" s="54"/>
      <c r="AC101" s="103"/>
      <c r="AD101" s="50"/>
      <c r="AE101" s="52"/>
    </row>
    <row r="102" spans="1:31" s="31" customFormat="1" x14ac:dyDescent="0.25">
      <c r="A102" s="52"/>
      <c r="B102" s="22"/>
      <c r="C102" s="125"/>
      <c r="D102" s="132"/>
      <c r="E102" s="22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34"/>
      <c r="X102" s="34"/>
      <c r="Y102" s="34"/>
      <c r="Z102" s="34"/>
      <c r="AA102" s="65"/>
      <c r="AB102" s="54"/>
      <c r="AC102" s="103"/>
      <c r="AD102" s="50"/>
      <c r="AE102" s="52"/>
    </row>
    <row r="103" spans="1:31" s="31" customFormat="1" x14ac:dyDescent="0.25">
      <c r="A103" s="50"/>
      <c r="B103" s="22"/>
      <c r="C103" s="125"/>
      <c r="D103" s="132"/>
      <c r="E103" s="22"/>
      <c r="F103" s="70"/>
      <c r="G103" s="71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56"/>
      <c r="W103" s="34"/>
      <c r="X103" s="34"/>
      <c r="Y103" s="34"/>
      <c r="Z103" s="34"/>
      <c r="AA103" s="65"/>
      <c r="AB103" s="54"/>
      <c r="AC103" s="103"/>
      <c r="AD103" s="50"/>
      <c r="AE103" s="52"/>
    </row>
    <row r="104" spans="1:31" s="31" customFormat="1" x14ac:dyDescent="0.25">
      <c r="A104" s="52"/>
      <c r="B104" s="22"/>
      <c r="C104" s="125"/>
      <c r="D104" s="132"/>
      <c r="E104" s="22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34"/>
      <c r="X104" s="34"/>
      <c r="Y104" s="34"/>
      <c r="Z104" s="34"/>
      <c r="AA104" s="65"/>
      <c r="AB104" s="54"/>
      <c r="AC104" s="103"/>
      <c r="AD104" s="50"/>
      <c r="AE104" s="52"/>
    </row>
    <row r="105" spans="1:31" s="31" customFormat="1" x14ac:dyDescent="0.25">
      <c r="A105" s="52"/>
      <c r="B105" s="22"/>
      <c r="C105" s="125"/>
      <c r="D105" s="132"/>
      <c r="E105" s="22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34"/>
      <c r="X105" s="34"/>
      <c r="Y105" s="34"/>
      <c r="Z105" s="34"/>
      <c r="AA105" s="65"/>
      <c r="AB105" s="54"/>
      <c r="AC105" s="103"/>
      <c r="AD105" s="50"/>
      <c r="AE105" s="52"/>
    </row>
    <row r="106" spans="1:31" s="31" customFormat="1" x14ac:dyDescent="0.25">
      <c r="A106" s="52"/>
      <c r="B106" s="22"/>
      <c r="C106" s="125"/>
      <c r="D106" s="132"/>
      <c r="E106" s="22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34"/>
      <c r="X106" s="65"/>
      <c r="Y106" s="34"/>
      <c r="Z106" s="34"/>
      <c r="AA106" s="65"/>
      <c r="AB106" s="54"/>
      <c r="AC106" s="103"/>
      <c r="AD106" s="50"/>
      <c r="AE106" s="52"/>
    </row>
    <row r="107" spans="1:31" s="31" customFormat="1" x14ac:dyDescent="0.25">
      <c r="A107" s="52"/>
      <c r="B107" s="22"/>
      <c r="C107" s="125"/>
      <c r="D107" s="132"/>
      <c r="E107" s="22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34"/>
      <c r="X107" s="65"/>
      <c r="Y107" s="34"/>
      <c r="Z107" s="34"/>
      <c r="AA107" s="65"/>
      <c r="AB107" s="54"/>
      <c r="AC107" s="103"/>
      <c r="AD107" s="50"/>
      <c r="AE107" s="52"/>
    </row>
    <row r="108" spans="1:31" s="31" customFormat="1" x14ac:dyDescent="0.25">
      <c r="A108" s="52"/>
      <c r="B108" s="22"/>
      <c r="C108" s="125"/>
      <c r="D108" s="132"/>
      <c r="E108" s="22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34"/>
      <c r="X108" s="34"/>
      <c r="Y108" s="34"/>
      <c r="Z108" s="34"/>
      <c r="AA108" s="65"/>
      <c r="AB108" s="54"/>
      <c r="AC108" s="103"/>
      <c r="AD108" s="50"/>
      <c r="AE108" s="52"/>
    </row>
    <row r="109" spans="1:31" s="31" customFormat="1" x14ac:dyDescent="0.25">
      <c r="A109" s="52"/>
      <c r="B109" s="22"/>
      <c r="C109" s="125"/>
      <c r="D109" s="132"/>
      <c r="E109" s="22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34"/>
      <c r="X109" s="34"/>
      <c r="Y109" s="34"/>
      <c r="Z109" s="34"/>
      <c r="AA109" s="65"/>
      <c r="AB109" s="54"/>
      <c r="AC109" s="103"/>
      <c r="AD109" s="50"/>
      <c r="AE109" s="52"/>
    </row>
    <row r="110" spans="1:31" s="31" customFormat="1" x14ac:dyDescent="0.25">
      <c r="A110" s="52"/>
      <c r="B110" s="22"/>
      <c r="C110" s="78"/>
      <c r="D110" s="79"/>
      <c r="E110" s="22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34"/>
      <c r="X110" s="34"/>
      <c r="Y110" s="34"/>
      <c r="Z110" s="34"/>
      <c r="AA110" s="65"/>
      <c r="AB110" s="54"/>
      <c r="AC110" s="78"/>
      <c r="AD110" s="50"/>
      <c r="AE110" s="52"/>
    </row>
    <row r="111" spans="1:31" s="31" customFormat="1" x14ac:dyDescent="0.25">
      <c r="A111" s="50"/>
      <c r="B111" s="22"/>
      <c r="C111" s="78"/>
      <c r="D111" s="79"/>
      <c r="E111" s="22"/>
      <c r="F111" s="70"/>
      <c r="G111" s="71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56"/>
      <c r="W111" s="34"/>
      <c r="X111" s="34"/>
      <c r="Y111" s="34"/>
      <c r="Z111" s="34"/>
      <c r="AA111" s="65"/>
      <c r="AB111" s="54"/>
      <c r="AC111" s="78"/>
      <c r="AD111" s="50"/>
      <c r="AE111" s="52"/>
    </row>
    <row r="112" spans="1:31" s="31" customFormat="1" x14ac:dyDescent="0.25">
      <c r="A112" s="52"/>
      <c r="B112" s="22"/>
      <c r="C112" s="78"/>
      <c r="D112" s="79"/>
      <c r="E112" s="22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34"/>
      <c r="X112" s="34"/>
      <c r="Y112" s="34"/>
      <c r="Z112" s="34"/>
      <c r="AA112" s="65"/>
      <c r="AB112" s="54"/>
      <c r="AC112" s="78"/>
      <c r="AD112" s="50"/>
      <c r="AE112" s="52"/>
    </row>
    <row r="113" spans="1:31" s="31" customFormat="1" x14ac:dyDescent="0.25">
      <c r="A113" s="50"/>
      <c r="B113" s="22"/>
      <c r="C113" s="78"/>
      <c r="D113" s="79"/>
      <c r="E113" s="22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34"/>
      <c r="X113" s="34"/>
      <c r="Y113" s="34"/>
      <c r="Z113" s="34"/>
      <c r="AA113" s="65"/>
      <c r="AB113" s="54"/>
      <c r="AC113" s="78"/>
      <c r="AD113" s="50"/>
      <c r="AE113" s="52"/>
    </row>
    <row r="114" spans="1:31" s="31" customFormat="1" x14ac:dyDescent="0.25">
      <c r="A114" s="52"/>
      <c r="B114" s="22"/>
      <c r="C114" s="78"/>
      <c r="D114" s="79"/>
      <c r="E114" s="22"/>
      <c r="F114" s="70"/>
      <c r="G114" s="71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56"/>
      <c r="W114" s="34"/>
      <c r="X114" s="34"/>
      <c r="Y114" s="34"/>
      <c r="Z114" s="34"/>
      <c r="AA114" s="65"/>
      <c r="AB114" s="54"/>
      <c r="AC114" s="78"/>
      <c r="AD114" s="50"/>
      <c r="AE114" s="52"/>
    </row>
    <row r="115" spans="1:31" s="31" customFormat="1" x14ac:dyDescent="0.25">
      <c r="A115" s="52"/>
      <c r="B115" s="22"/>
      <c r="C115" s="78"/>
      <c r="D115" s="79"/>
      <c r="E115" s="22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34"/>
      <c r="X115" s="34"/>
      <c r="Y115" s="34"/>
      <c r="Z115" s="34"/>
      <c r="AA115" s="65"/>
      <c r="AB115" s="54"/>
      <c r="AC115" s="78"/>
      <c r="AD115" s="50"/>
      <c r="AE115" s="52"/>
    </row>
    <row r="116" spans="1:31" s="31" customFormat="1" x14ac:dyDescent="0.25">
      <c r="A116" s="52"/>
      <c r="B116" s="22"/>
      <c r="C116" s="78"/>
      <c r="D116" s="79"/>
      <c r="E116" s="22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34"/>
      <c r="X116" s="34"/>
      <c r="Y116" s="34"/>
      <c r="Z116" s="34"/>
      <c r="AA116" s="65"/>
      <c r="AB116" s="54"/>
      <c r="AC116" s="78"/>
      <c r="AD116" s="50"/>
      <c r="AE116" s="52"/>
    </row>
    <row r="117" spans="1:31" s="31" customFormat="1" x14ac:dyDescent="0.25">
      <c r="A117" s="50"/>
      <c r="B117" s="22"/>
      <c r="C117" s="78"/>
      <c r="D117" s="79"/>
      <c r="E117" s="22"/>
      <c r="F117" s="70"/>
      <c r="G117" s="71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56"/>
      <c r="W117" s="34"/>
      <c r="X117" s="34"/>
      <c r="Y117" s="34"/>
      <c r="Z117" s="34"/>
      <c r="AA117" s="65"/>
      <c r="AB117" s="54"/>
      <c r="AC117" s="78"/>
      <c r="AD117" s="50"/>
      <c r="AE117" s="52"/>
    </row>
    <row r="118" spans="1:31" s="31" customFormat="1" x14ac:dyDescent="0.25">
      <c r="A118" s="52"/>
      <c r="B118" s="22"/>
      <c r="C118" s="78"/>
      <c r="D118" s="79"/>
      <c r="E118" s="2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34"/>
      <c r="X118" s="34"/>
      <c r="Y118" s="34"/>
      <c r="Z118" s="34"/>
      <c r="AA118" s="65"/>
      <c r="AB118" s="54"/>
      <c r="AC118" s="78"/>
      <c r="AD118" s="50"/>
      <c r="AE118" s="52"/>
    </row>
    <row r="119" spans="1:31" s="31" customFormat="1" x14ac:dyDescent="0.25">
      <c r="A119" s="52"/>
      <c r="B119" s="22"/>
      <c r="C119" s="78"/>
      <c r="D119" s="79"/>
      <c r="E119" s="22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34"/>
      <c r="X119" s="34"/>
      <c r="Y119" s="34"/>
      <c r="Z119" s="34"/>
      <c r="AA119" s="65"/>
      <c r="AB119" s="54"/>
      <c r="AC119" s="78"/>
      <c r="AD119" s="50"/>
      <c r="AE119" s="52"/>
    </row>
    <row r="120" spans="1:31" s="31" customFormat="1" x14ac:dyDescent="0.25">
      <c r="A120" s="52"/>
      <c r="B120" s="22"/>
      <c r="C120" s="78"/>
      <c r="D120" s="79"/>
      <c r="E120" s="22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34"/>
      <c r="X120" s="34"/>
      <c r="Y120" s="34"/>
      <c r="Z120" s="34"/>
      <c r="AA120" s="65"/>
      <c r="AB120" s="54"/>
      <c r="AC120" s="78"/>
      <c r="AD120" s="50"/>
      <c r="AE120" s="52"/>
    </row>
    <row r="121" spans="1:31" s="31" customFormat="1" x14ac:dyDescent="0.25">
      <c r="A121" s="52"/>
      <c r="B121" s="22"/>
      <c r="C121" s="78"/>
      <c r="D121" s="79"/>
      <c r="E121" s="22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34"/>
      <c r="X121" s="34"/>
      <c r="Y121" s="34"/>
      <c r="Z121" s="34"/>
      <c r="AA121" s="65"/>
      <c r="AB121" s="54"/>
      <c r="AC121" s="78"/>
      <c r="AD121" s="50"/>
      <c r="AE121" s="52"/>
    </row>
    <row r="122" spans="1:31" s="31" customFormat="1" x14ac:dyDescent="0.25">
      <c r="A122" s="50"/>
      <c r="B122" s="22"/>
      <c r="C122" s="78"/>
      <c r="D122" s="79"/>
      <c r="E122" s="22"/>
      <c r="F122" s="70"/>
      <c r="G122" s="71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56"/>
      <c r="W122" s="34"/>
      <c r="X122" s="34"/>
      <c r="Y122" s="34"/>
      <c r="Z122" s="34"/>
      <c r="AA122" s="65"/>
      <c r="AB122" s="54"/>
      <c r="AC122" s="78"/>
      <c r="AD122" s="50"/>
      <c r="AE122" s="52"/>
    </row>
    <row r="123" spans="1:31" s="31" customFormat="1" x14ac:dyDescent="0.25">
      <c r="A123" s="52"/>
      <c r="B123" s="22"/>
      <c r="C123" s="78"/>
      <c r="D123" s="79"/>
      <c r="E123" s="22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34"/>
      <c r="X123" s="34"/>
      <c r="Y123" s="34"/>
      <c r="Z123" s="34"/>
      <c r="AA123" s="65"/>
      <c r="AB123" s="54"/>
      <c r="AC123" s="78"/>
      <c r="AD123" s="50"/>
      <c r="AE123" s="52"/>
    </row>
    <row r="124" spans="1:31" s="31" customFormat="1" x14ac:dyDescent="0.25">
      <c r="A124" s="52"/>
      <c r="B124" s="22"/>
      <c r="C124" s="78"/>
      <c r="D124" s="79"/>
      <c r="E124" s="22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34"/>
      <c r="X124" s="34"/>
      <c r="Y124" s="34"/>
      <c r="Z124" s="34"/>
      <c r="AA124" s="65"/>
      <c r="AB124" s="54"/>
      <c r="AC124" s="78"/>
      <c r="AD124" s="50"/>
      <c r="AE124" s="52"/>
    </row>
    <row r="125" spans="1:31" s="31" customFormat="1" x14ac:dyDescent="0.25">
      <c r="A125" s="52"/>
      <c r="B125" s="22"/>
      <c r="C125" s="78"/>
      <c r="D125" s="79"/>
      <c r="E125" s="22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34"/>
      <c r="X125" s="34"/>
      <c r="Y125" s="34"/>
      <c r="Z125" s="34"/>
      <c r="AA125" s="65"/>
      <c r="AB125" s="54"/>
      <c r="AC125" s="78"/>
      <c r="AD125" s="50"/>
      <c r="AE125" s="52"/>
    </row>
    <row r="126" spans="1:31" s="31" customFormat="1" x14ac:dyDescent="0.25">
      <c r="A126" s="50"/>
      <c r="B126" s="22"/>
      <c r="C126" s="78"/>
      <c r="D126" s="79"/>
      <c r="E126" s="22"/>
      <c r="F126" s="70"/>
      <c r="G126" s="71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56"/>
      <c r="W126" s="34"/>
      <c r="X126" s="34"/>
      <c r="Y126" s="34"/>
      <c r="Z126" s="34"/>
      <c r="AA126" s="65"/>
      <c r="AB126" s="54"/>
      <c r="AC126" s="78"/>
      <c r="AD126" s="50"/>
      <c r="AE126" s="52"/>
    </row>
    <row r="127" spans="1:31" s="31" customFormat="1" x14ac:dyDescent="0.25">
      <c r="A127" s="52"/>
      <c r="B127" s="22"/>
      <c r="C127" s="78"/>
      <c r="D127" s="79"/>
      <c r="E127" s="22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34"/>
      <c r="X127" s="34"/>
      <c r="Y127" s="34"/>
      <c r="Z127" s="34"/>
      <c r="AA127" s="65"/>
      <c r="AB127" s="54"/>
      <c r="AC127" s="78"/>
      <c r="AD127" s="50"/>
      <c r="AE127" s="52"/>
    </row>
    <row r="128" spans="1:31" s="31" customFormat="1" x14ac:dyDescent="0.25">
      <c r="A128" s="52"/>
      <c r="B128" s="22"/>
      <c r="C128" s="78"/>
      <c r="D128" s="79"/>
      <c r="E128" s="22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34"/>
      <c r="X128" s="34"/>
      <c r="Y128" s="34"/>
      <c r="Z128" s="34"/>
      <c r="AA128" s="65"/>
      <c r="AB128" s="54"/>
      <c r="AC128" s="78"/>
      <c r="AD128" s="50"/>
      <c r="AE128" s="52"/>
    </row>
    <row r="129" spans="1:31" s="31" customFormat="1" x14ac:dyDescent="0.25">
      <c r="A129" s="52"/>
      <c r="B129" s="22"/>
      <c r="C129" s="78"/>
      <c r="D129" s="79"/>
      <c r="E129" s="22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34"/>
      <c r="X129" s="34"/>
      <c r="Y129" s="34"/>
      <c r="Z129" s="34"/>
      <c r="AA129" s="65"/>
      <c r="AB129" s="54"/>
      <c r="AC129" s="78"/>
      <c r="AD129" s="50"/>
      <c r="AE129" s="52"/>
    </row>
    <row r="130" spans="1:31" s="31" customFormat="1" x14ac:dyDescent="0.25">
      <c r="A130" s="52"/>
      <c r="B130" s="22"/>
      <c r="C130" s="78"/>
      <c r="D130" s="79"/>
      <c r="E130" s="22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34"/>
      <c r="X130" s="34"/>
      <c r="Y130" s="34"/>
      <c r="Z130" s="34"/>
      <c r="AA130" s="65"/>
      <c r="AB130" s="54"/>
      <c r="AC130" s="78"/>
      <c r="AD130" s="50"/>
      <c r="AE130" s="52"/>
    </row>
    <row r="131" spans="1:31" s="31" customFormat="1" x14ac:dyDescent="0.25">
      <c r="A131" s="52"/>
      <c r="B131" s="22"/>
      <c r="C131" s="78"/>
      <c r="D131" s="79"/>
      <c r="E131" s="22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34"/>
      <c r="X131" s="34"/>
      <c r="Y131" s="34"/>
      <c r="Z131" s="34"/>
      <c r="AA131" s="65"/>
      <c r="AB131" s="54"/>
      <c r="AC131" s="78"/>
      <c r="AD131" s="50"/>
      <c r="AE131" s="52"/>
    </row>
    <row r="132" spans="1:31" s="31" customFormat="1" x14ac:dyDescent="0.25">
      <c r="A132" s="52"/>
      <c r="B132" s="22"/>
      <c r="C132" s="78"/>
      <c r="D132" s="79"/>
      <c r="E132" s="22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34"/>
      <c r="X132" s="34"/>
      <c r="Y132" s="34"/>
      <c r="Z132" s="34"/>
      <c r="AA132" s="65"/>
      <c r="AB132" s="54"/>
      <c r="AC132" s="78"/>
      <c r="AD132" s="50"/>
      <c r="AE132" s="52"/>
    </row>
    <row r="133" spans="1:31" s="31" customFormat="1" x14ac:dyDescent="0.25">
      <c r="A133" s="52"/>
      <c r="B133" s="22"/>
      <c r="C133" s="80"/>
      <c r="D133" s="79"/>
      <c r="E133" s="22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34"/>
      <c r="X133" s="34"/>
      <c r="Y133" s="34"/>
      <c r="Z133" s="34"/>
      <c r="AA133" s="65"/>
      <c r="AB133" s="54"/>
      <c r="AC133" s="80"/>
      <c r="AD133" s="50"/>
      <c r="AE133" s="52"/>
    </row>
    <row r="134" spans="1:31" s="31" customFormat="1" x14ac:dyDescent="0.25">
      <c r="A134" s="52"/>
      <c r="B134" s="22"/>
      <c r="C134" s="78"/>
      <c r="D134" s="79"/>
      <c r="E134" s="22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34"/>
      <c r="X134" s="34"/>
      <c r="Y134" s="34"/>
      <c r="Z134" s="34"/>
      <c r="AA134" s="65"/>
      <c r="AB134" s="54"/>
      <c r="AC134" s="78"/>
      <c r="AD134" s="50"/>
      <c r="AE134" s="52"/>
    </row>
    <row r="135" spans="1:31" s="31" customFormat="1" x14ac:dyDescent="0.25">
      <c r="A135" s="52"/>
      <c r="B135" s="22"/>
      <c r="C135" s="78"/>
      <c r="D135" s="79"/>
      <c r="E135" s="22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34"/>
      <c r="X135" s="34"/>
      <c r="Y135" s="34"/>
      <c r="Z135" s="34"/>
      <c r="AA135" s="65"/>
      <c r="AB135" s="54"/>
      <c r="AC135" s="78"/>
      <c r="AD135" s="50"/>
      <c r="AE135" s="52"/>
    </row>
    <row r="136" spans="1:31" s="31" customFormat="1" x14ac:dyDescent="0.25">
      <c r="A136" s="52"/>
      <c r="B136" s="22"/>
      <c r="C136" s="78"/>
      <c r="D136" s="79"/>
      <c r="E136" s="22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34"/>
      <c r="X136" s="34"/>
      <c r="Y136" s="34"/>
      <c r="Z136" s="34"/>
      <c r="AA136" s="65"/>
      <c r="AB136" s="54"/>
      <c r="AC136" s="78"/>
      <c r="AD136" s="50"/>
      <c r="AE136" s="52"/>
    </row>
    <row r="137" spans="1:31" s="31" customFormat="1" x14ac:dyDescent="0.25">
      <c r="A137" s="52"/>
      <c r="B137" s="22"/>
      <c r="C137" s="78"/>
      <c r="D137" s="79"/>
      <c r="E137" s="22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34"/>
      <c r="X137" s="34"/>
      <c r="Y137" s="34"/>
      <c r="Z137" s="34"/>
      <c r="AA137" s="65"/>
      <c r="AB137" s="54"/>
      <c r="AC137" s="78"/>
      <c r="AD137" s="50"/>
      <c r="AE137" s="52"/>
    </row>
    <row r="138" spans="1:31" s="31" customFormat="1" x14ac:dyDescent="0.25">
      <c r="A138" s="52"/>
      <c r="B138" s="22"/>
      <c r="C138" s="78"/>
      <c r="D138" s="79"/>
      <c r="E138" s="22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34"/>
      <c r="X138" s="34"/>
      <c r="Y138" s="34"/>
      <c r="Z138" s="34"/>
      <c r="AA138" s="65"/>
      <c r="AB138" s="54"/>
      <c r="AC138" s="78"/>
      <c r="AD138" s="50"/>
      <c r="AE138" s="52"/>
    </row>
    <row r="139" spans="1:31" s="31" customFormat="1" x14ac:dyDescent="0.25">
      <c r="A139" s="50"/>
      <c r="B139" s="22"/>
      <c r="C139" s="78"/>
      <c r="D139" s="79"/>
      <c r="E139" s="22"/>
      <c r="F139" s="70"/>
      <c r="G139" s="71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56"/>
      <c r="W139" s="34"/>
      <c r="X139" s="34"/>
      <c r="Y139" s="34"/>
      <c r="Z139" s="34"/>
      <c r="AA139" s="65"/>
      <c r="AB139" s="54"/>
      <c r="AC139" s="78"/>
      <c r="AD139" s="50"/>
      <c r="AE139" s="52"/>
    </row>
    <row r="140" spans="1:31" s="31" customFormat="1" x14ac:dyDescent="0.25">
      <c r="A140" s="52"/>
      <c r="B140" s="22"/>
      <c r="C140" s="78"/>
      <c r="D140" s="79"/>
      <c r="E140" s="22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34"/>
      <c r="X140" s="34"/>
      <c r="Y140" s="34"/>
      <c r="Z140" s="34"/>
      <c r="AA140" s="65"/>
      <c r="AB140" s="54"/>
      <c r="AC140" s="78"/>
      <c r="AD140" s="50"/>
      <c r="AE140" s="52"/>
    </row>
    <row r="141" spans="1:31" s="31" customFormat="1" x14ac:dyDescent="0.25">
      <c r="A141" s="52"/>
      <c r="B141" s="22"/>
      <c r="C141" s="78"/>
      <c r="D141" s="79"/>
      <c r="E141" s="22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34"/>
      <c r="X141" s="34"/>
      <c r="Y141" s="34"/>
      <c r="Z141" s="34"/>
      <c r="AA141" s="65"/>
      <c r="AB141" s="54"/>
      <c r="AC141" s="78"/>
      <c r="AD141" s="50"/>
      <c r="AE141" s="52"/>
    </row>
    <row r="142" spans="1:31" s="31" customFormat="1" x14ac:dyDescent="0.25">
      <c r="A142" s="50"/>
      <c r="B142" s="22"/>
      <c r="C142" s="78"/>
      <c r="D142" s="79"/>
      <c r="E142" s="22"/>
      <c r="F142" s="70"/>
      <c r="G142" s="71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56"/>
      <c r="W142" s="34"/>
      <c r="X142" s="34"/>
      <c r="Y142" s="34"/>
      <c r="Z142" s="34"/>
      <c r="AA142" s="65"/>
      <c r="AB142" s="54"/>
      <c r="AC142" s="78"/>
      <c r="AD142" s="50"/>
      <c r="AE142" s="52"/>
    </row>
    <row r="143" spans="1:31" s="31" customFormat="1" x14ac:dyDescent="0.25">
      <c r="A143" s="52"/>
      <c r="B143" s="22"/>
      <c r="C143" s="78"/>
      <c r="D143" s="79"/>
      <c r="E143" s="22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34"/>
      <c r="X143" s="34"/>
      <c r="Y143" s="34"/>
      <c r="Z143" s="34"/>
      <c r="AA143" s="65"/>
      <c r="AB143" s="54"/>
      <c r="AC143" s="78"/>
      <c r="AD143" s="50"/>
      <c r="AE143" s="52"/>
    </row>
    <row r="144" spans="1:31" s="31" customFormat="1" x14ac:dyDescent="0.25">
      <c r="A144" s="52"/>
      <c r="B144" s="22"/>
      <c r="C144" s="78"/>
      <c r="D144" s="79"/>
      <c r="E144" s="22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34"/>
      <c r="X144" s="34"/>
      <c r="Y144" s="34"/>
      <c r="Z144" s="34"/>
      <c r="AA144" s="65"/>
      <c r="AB144" s="54"/>
      <c r="AC144" s="78"/>
      <c r="AD144" s="50"/>
      <c r="AE144" s="52"/>
    </row>
    <row r="145" spans="1:31" s="31" customFormat="1" x14ac:dyDescent="0.25">
      <c r="A145" s="52"/>
      <c r="B145" s="22"/>
      <c r="C145" s="78"/>
      <c r="D145" s="79"/>
      <c r="E145" s="22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34"/>
      <c r="X145" s="34"/>
      <c r="Y145" s="34"/>
      <c r="Z145" s="34"/>
      <c r="AA145" s="65"/>
      <c r="AB145" s="54"/>
      <c r="AC145" s="78"/>
      <c r="AD145" s="50"/>
      <c r="AE145" s="52"/>
    </row>
    <row r="146" spans="1:31" s="31" customFormat="1" x14ac:dyDescent="0.25">
      <c r="A146" s="52"/>
      <c r="B146" s="22"/>
      <c r="C146" s="78"/>
      <c r="D146" s="79"/>
      <c r="E146" s="22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34"/>
      <c r="X146" s="34"/>
      <c r="Y146" s="34"/>
      <c r="Z146" s="34"/>
      <c r="AA146" s="65"/>
      <c r="AB146" s="54"/>
      <c r="AC146" s="78"/>
      <c r="AD146" s="50"/>
      <c r="AE146" s="52"/>
    </row>
    <row r="147" spans="1:31" s="31" customFormat="1" x14ac:dyDescent="0.25">
      <c r="A147" s="52"/>
      <c r="B147" s="22"/>
      <c r="C147" s="78"/>
      <c r="D147" s="79"/>
      <c r="E147" s="22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34"/>
      <c r="X147" s="34"/>
      <c r="Y147" s="34"/>
      <c r="Z147" s="34"/>
      <c r="AA147" s="65"/>
      <c r="AB147" s="54"/>
      <c r="AC147" s="78"/>
      <c r="AD147" s="50"/>
      <c r="AE147" s="52"/>
    </row>
    <row r="148" spans="1:31" s="31" customFormat="1" x14ac:dyDescent="0.25">
      <c r="A148" s="52"/>
      <c r="B148" s="22"/>
      <c r="C148" s="78"/>
      <c r="D148" s="79"/>
      <c r="E148" s="22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34"/>
      <c r="X148" s="34"/>
      <c r="Y148" s="34"/>
      <c r="Z148" s="34"/>
      <c r="AA148" s="65"/>
      <c r="AB148" s="54"/>
      <c r="AC148" s="78"/>
      <c r="AD148" s="50"/>
      <c r="AE148" s="52"/>
    </row>
    <row r="149" spans="1:31" s="31" customFormat="1" x14ac:dyDescent="0.25">
      <c r="A149" s="52"/>
      <c r="B149" s="22"/>
      <c r="C149" s="80"/>
      <c r="D149" s="79"/>
      <c r="E149" s="22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34"/>
      <c r="X149" s="34"/>
      <c r="Y149" s="34"/>
      <c r="Z149" s="34"/>
      <c r="AA149" s="65"/>
      <c r="AB149" s="54"/>
      <c r="AC149" s="80"/>
      <c r="AD149" s="50"/>
      <c r="AE149" s="52"/>
    </row>
    <row r="150" spans="1:31" s="31" customFormat="1" x14ac:dyDescent="0.25">
      <c r="A150" s="52"/>
      <c r="B150" s="22"/>
      <c r="C150" s="78"/>
      <c r="D150" s="79"/>
      <c r="E150" s="22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34"/>
      <c r="X150" s="34"/>
      <c r="Y150" s="34"/>
      <c r="Z150" s="34"/>
      <c r="AA150" s="65"/>
      <c r="AB150" s="54"/>
      <c r="AC150" s="78"/>
      <c r="AD150" s="50"/>
      <c r="AE150" s="52"/>
    </row>
    <row r="151" spans="1:31" s="31" customFormat="1" x14ac:dyDescent="0.25">
      <c r="A151" s="52"/>
      <c r="B151" s="22"/>
      <c r="C151" s="78"/>
      <c r="D151" s="79"/>
      <c r="E151" s="22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34"/>
      <c r="X151" s="34"/>
      <c r="Y151" s="34"/>
      <c r="Z151" s="34"/>
      <c r="AA151" s="65"/>
      <c r="AB151" s="54"/>
      <c r="AC151" s="78"/>
      <c r="AD151" s="50"/>
      <c r="AE151" s="52"/>
    </row>
    <row r="152" spans="1:31" s="31" customFormat="1" x14ac:dyDescent="0.25">
      <c r="A152" s="52"/>
      <c r="B152" s="22"/>
      <c r="C152" s="78"/>
      <c r="D152" s="79"/>
      <c r="E152" s="22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34"/>
      <c r="X152" s="34"/>
      <c r="Y152" s="34"/>
      <c r="Z152" s="34"/>
      <c r="AA152" s="65"/>
      <c r="AB152" s="54"/>
      <c r="AC152" s="78"/>
      <c r="AD152" s="50"/>
      <c r="AE152" s="52"/>
    </row>
    <row r="153" spans="1:31" s="31" customFormat="1" x14ac:dyDescent="0.25">
      <c r="A153" s="52"/>
      <c r="B153" s="22"/>
      <c r="C153" s="78"/>
      <c r="D153" s="79"/>
      <c r="E153" s="22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34"/>
      <c r="X153" s="65"/>
      <c r="Y153" s="34"/>
      <c r="Z153" s="34"/>
      <c r="AA153" s="65"/>
      <c r="AB153" s="54"/>
      <c r="AC153" s="78"/>
      <c r="AD153" s="50"/>
      <c r="AE153" s="52"/>
    </row>
    <row r="154" spans="1:31" s="31" customFormat="1" x14ac:dyDescent="0.25">
      <c r="A154" s="52"/>
      <c r="B154" s="22"/>
      <c r="C154" s="78"/>
      <c r="D154" s="79"/>
      <c r="E154" s="22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34"/>
      <c r="X154" s="34"/>
      <c r="Y154" s="34"/>
      <c r="Z154" s="34"/>
      <c r="AA154" s="65"/>
      <c r="AB154" s="54"/>
      <c r="AC154" s="78"/>
      <c r="AD154" s="50"/>
      <c r="AE154" s="52"/>
    </row>
    <row r="155" spans="1:31" s="31" customFormat="1" x14ac:dyDescent="0.25">
      <c r="A155" s="52"/>
      <c r="B155" s="22"/>
      <c r="C155" s="78"/>
      <c r="D155" s="79"/>
      <c r="E155" s="22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34"/>
      <c r="X155" s="34"/>
      <c r="Y155" s="34"/>
      <c r="Z155" s="34"/>
      <c r="AA155" s="65"/>
      <c r="AB155" s="54"/>
      <c r="AC155" s="78"/>
      <c r="AD155" s="50"/>
      <c r="AE155" s="52"/>
    </row>
    <row r="156" spans="1:31" s="31" customFormat="1" x14ac:dyDescent="0.25">
      <c r="A156" s="52"/>
      <c r="B156" s="22"/>
      <c r="C156" s="78"/>
      <c r="D156" s="79"/>
      <c r="E156" s="22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34"/>
      <c r="X156" s="34"/>
      <c r="Y156" s="34"/>
      <c r="Z156" s="34"/>
      <c r="AA156" s="65"/>
      <c r="AB156" s="54"/>
      <c r="AC156" s="78"/>
      <c r="AD156" s="50"/>
      <c r="AE156" s="52"/>
    </row>
    <row r="157" spans="1:31" s="31" customFormat="1" x14ac:dyDescent="0.25">
      <c r="A157" s="52"/>
      <c r="B157" s="22"/>
      <c r="C157" s="78"/>
      <c r="D157" s="79"/>
      <c r="E157" s="22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34"/>
      <c r="X157" s="34"/>
      <c r="Y157" s="34"/>
      <c r="Z157" s="34"/>
      <c r="AA157" s="65"/>
      <c r="AB157" s="54"/>
      <c r="AC157" s="78"/>
      <c r="AD157" s="50"/>
      <c r="AE157" s="52"/>
    </row>
    <row r="158" spans="1:31" s="31" customFormat="1" x14ac:dyDescent="0.25">
      <c r="A158" s="52"/>
      <c r="B158" s="22"/>
      <c r="C158" s="78"/>
      <c r="D158" s="79"/>
      <c r="E158" s="22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34"/>
      <c r="X158" s="34"/>
      <c r="Y158" s="34"/>
      <c r="Z158" s="34"/>
      <c r="AA158" s="65"/>
      <c r="AB158" s="54"/>
      <c r="AC158" s="78"/>
      <c r="AD158" s="50"/>
      <c r="AE158" s="52"/>
    </row>
    <row r="159" spans="1:31" s="31" customFormat="1" x14ac:dyDescent="0.25">
      <c r="A159" s="52"/>
      <c r="B159" s="22"/>
      <c r="C159" s="78"/>
      <c r="D159" s="79"/>
      <c r="E159" s="22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34"/>
      <c r="X159" s="34"/>
      <c r="Y159" s="34"/>
      <c r="Z159" s="34"/>
      <c r="AA159" s="65"/>
      <c r="AB159" s="54"/>
      <c r="AC159" s="78"/>
      <c r="AD159" s="50"/>
      <c r="AE159" s="52"/>
    </row>
    <row r="160" spans="1:31" s="31" customFormat="1" x14ac:dyDescent="0.25">
      <c r="A160" s="52"/>
      <c r="B160" s="22"/>
      <c r="C160" s="78"/>
      <c r="D160" s="79"/>
      <c r="E160" s="22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34"/>
      <c r="X160" s="34"/>
      <c r="Y160" s="34"/>
      <c r="Z160" s="34"/>
      <c r="AA160" s="65"/>
      <c r="AB160" s="54"/>
      <c r="AC160" s="78"/>
      <c r="AD160" s="50"/>
      <c r="AE160" s="52"/>
    </row>
    <row r="161" spans="1:31" s="31" customFormat="1" x14ac:dyDescent="0.25">
      <c r="A161" s="52"/>
      <c r="B161" s="22"/>
      <c r="C161" s="78"/>
      <c r="D161" s="79"/>
      <c r="E161" s="22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34"/>
      <c r="X161" s="34"/>
      <c r="Y161" s="34"/>
      <c r="Z161" s="34"/>
      <c r="AA161" s="65"/>
      <c r="AB161" s="54"/>
      <c r="AC161" s="78"/>
      <c r="AD161" s="50"/>
      <c r="AE161" s="52"/>
    </row>
    <row r="162" spans="1:31" s="31" customFormat="1" x14ac:dyDescent="0.25">
      <c r="A162" s="52"/>
      <c r="B162" s="22"/>
      <c r="C162" s="78"/>
      <c r="D162" s="79"/>
      <c r="E162" s="22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34"/>
      <c r="X162" s="34"/>
      <c r="Y162" s="34"/>
      <c r="Z162" s="34"/>
      <c r="AA162" s="65"/>
      <c r="AB162" s="54"/>
      <c r="AC162" s="78"/>
      <c r="AD162" s="50"/>
      <c r="AE162" s="52"/>
    </row>
    <row r="163" spans="1:31" s="31" customFormat="1" x14ac:dyDescent="0.25">
      <c r="A163" s="52"/>
      <c r="B163" s="22"/>
      <c r="C163" s="78"/>
      <c r="D163" s="79"/>
      <c r="E163" s="22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34"/>
      <c r="X163" s="34"/>
      <c r="Y163" s="34"/>
      <c r="Z163" s="34"/>
      <c r="AA163" s="65"/>
      <c r="AB163" s="54"/>
      <c r="AC163" s="78"/>
      <c r="AD163" s="50"/>
      <c r="AE163" s="52"/>
    </row>
    <row r="164" spans="1:31" s="31" customFormat="1" x14ac:dyDescent="0.25">
      <c r="A164" s="52"/>
      <c r="B164" s="22"/>
      <c r="C164" s="78"/>
      <c r="D164" s="79"/>
      <c r="E164" s="22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34"/>
      <c r="X164" s="34"/>
      <c r="Y164" s="34"/>
      <c r="Z164" s="34"/>
      <c r="AA164" s="65"/>
      <c r="AB164" s="54"/>
      <c r="AC164" s="78"/>
      <c r="AD164" s="50"/>
      <c r="AE164" s="52"/>
    </row>
    <row r="165" spans="1:31" s="31" customFormat="1" x14ac:dyDescent="0.25">
      <c r="A165" s="52"/>
      <c r="B165" s="22"/>
      <c r="C165" s="78"/>
      <c r="D165" s="79"/>
      <c r="E165" s="22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34"/>
      <c r="X165" s="34"/>
      <c r="Y165" s="34"/>
      <c r="Z165" s="34"/>
      <c r="AA165" s="65"/>
      <c r="AB165" s="54"/>
      <c r="AC165" s="78"/>
      <c r="AD165" s="50"/>
      <c r="AE165" s="52"/>
    </row>
    <row r="166" spans="1:31" s="31" customFormat="1" x14ac:dyDescent="0.25">
      <c r="A166" s="52"/>
      <c r="B166" s="22"/>
      <c r="C166" s="78"/>
      <c r="D166" s="79"/>
      <c r="E166" s="22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34"/>
      <c r="X166" s="34"/>
      <c r="Y166" s="34"/>
      <c r="Z166" s="34"/>
      <c r="AA166" s="65"/>
      <c r="AB166" s="54"/>
      <c r="AC166" s="78"/>
      <c r="AD166" s="50"/>
      <c r="AE166" s="52"/>
    </row>
    <row r="167" spans="1:31" s="31" customFormat="1" x14ac:dyDescent="0.25">
      <c r="A167" s="52"/>
      <c r="B167" s="22"/>
      <c r="C167" s="78"/>
      <c r="D167" s="79"/>
      <c r="E167" s="22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34"/>
      <c r="X167" s="65"/>
      <c r="Y167" s="34"/>
      <c r="Z167" s="34"/>
      <c r="AA167" s="65"/>
      <c r="AB167" s="54"/>
      <c r="AC167" s="78"/>
      <c r="AD167" s="50"/>
      <c r="AE167" s="52"/>
    </row>
    <row r="168" spans="1:31" s="31" customFormat="1" x14ac:dyDescent="0.25">
      <c r="A168" s="52"/>
      <c r="B168" s="22"/>
      <c r="C168" s="78"/>
      <c r="D168" s="79"/>
      <c r="E168" s="22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34"/>
      <c r="X168" s="34"/>
      <c r="Y168" s="34"/>
      <c r="Z168" s="34"/>
      <c r="AA168" s="65"/>
      <c r="AB168" s="54"/>
      <c r="AC168" s="78"/>
      <c r="AD168" s="50"/>
      <c r="AE168" s="52"/>
    </row>
    <row r="169" spans="1:31" s="31" customFormat="1" x14ac:dyDescent="0.25">
      <c r="A169" s="52"/>
      <c r="B169" s="22"/>
      <c r="C169" s="78"/>
      <c r="D169" s="79"/>
      <c r="E169" s="22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34"/>
      <c r="X169" s="34"/>
      <c r="Y169" s="34"/>
      <c r="Z169" s="34"/>
      <c r="AA169" s="65"/>
      <c r="AB169" s="54"/>
      <c r="AC169" s="78"/>
      <c r="AD169" s="50"/>
      <c r="AE169" s="52"/>
    </row>
    <row r="170" spans="1:31" s="31" customFormat="1" x14ac:dyDescent="0.25">
      <c r="A170" s="52"/>
      <c r="B170" s="22"/>
      <c r="C170" s="80"/>
      <c r="D170" s="79"/>
      <c r="E170" s="22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34"/>
      <c r="X170" s="34"/>
      <c r="Y170" s="34"/>
      <c r="Z170" s="34"/>
      <c r="AA170" s="65"/>
      <c r="AB170" s="54"/>
      <c r="AC170" s="80"/>
      <c r="AD170" s="50"/>
      <c r="AE170" s="52"/>
    </row>
    <row r="171" spans="1:31" s="31" customFormat="1" x14ac:dyDescent="0.25">
      <c r="A171" s="52"/>
      <c r="B171" s="22"/>
      <c r="C171" s="78"/>
      <c r="D171" s="79"/>
      <c r="E171" s="22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34"/>
      <c r="X171" s="34"/>
      <c r="Y171" s="34"/>
      <c r="Z171" s="34"/>
      <c r="AA171" s="65"/>
      <c r="AB171" s="54"/>
      <c r="AC171" s="78"/>
      <c r="AD171" s="50"/>
      <c r="AE171" s="52"/>
    </row>
    <row r="172" spans="1:31" s="31" customFormat="1" x14ac:dyDescent="0.25">
      <c r="A172" s="52"/>
      <c r="B172" s="22"/>
      <c r="C172" s="78"/>
      <c r="D172" s="79"/>
      <c r="E172" s="22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34"/>
      <c r="X172" s="34"/>
      <c r="Y172" s="34"/>
      <c r="Z172" s="34"/>
      <c r="AA172" s="65"/>
      <c r="AB172" s="54"/>
      <c r="AC172" s="78"/>
      <c r="AD172" s="50"/>
      <c r="AE172" s="52"/>
    </row>
    <row r="173" spans="1:31" s="31" customFormat="1" x14ac:dyDescent="0.25">
      <c r="A173" s="52"/>
      <c r="B173" s="22"/>
      <c r="C173" s="78"/>
      <c r="D173" s="79"/>
      <c r="E173" s="22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34"/>
      <c r="X173" s="34"/>
      <c r="Y173" s="34"/>
      <c r="Z173" s="34"/>
      <c r="AA173" s="65"/>
      <c r="AB173" s="54"/>
      <c r="AC173" s="78"/>
      <c r="AD173" s="50"/>
      <c r="AE173" s="52"/>
    </row>
    <row r="174" spans="1:31" x14ac:dyDescent="0.25">
      <c r="B174" s="22"/>
      <c r="C174" s="54"/>
      <c r="D174" s="55"/>
      <c r="E174" s="22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34"/>
      <c r="X174" s="34"/>
      <c r="Y174" s="34"/>
      <c r="Z174" s="21"/>
      <c r="AA174" s="23"/>
      <c r="AB174" s="12"/>
      <c r="AC174" s="54"/>
    </row>
    <row r="175" spans="1:31" s="31" customFormat="1" x14ac:dyDescent="0.25">
      <c r="A175" s="50"/>
      <c r="B175" s="22"/>
      <c r="C175" s="54"/>
      <c r="D175" s="55"/>
      <c r="E175" s="22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34"/>
      <c r="X175" s="34"/>
      <c r="Y175" s="34"/>
      <c r="Z175" s="34"/>
      <c r="AA175" s="65"/>
      <c r="AB175" s="54"/>
      <c r="AC175" s="54"/>
      <c r="AD175" s="50"/>
      <c r="AE175" s="52"/>
    </row>
    <row r="176" spans="1:31" s="31" customFormat="1" ht="12.75" customHeight="1" x14ac:dyDescent="0.25">
      <c r="A176" s="50"/>
      <c r="B176" s="22"/>
      <c r="C176" s="68"/>
      <c r="D176" s="69"/>
      <c r="E176" s="22"/>
      <c r="F176" s="70"/>
      <c r="G176" s="71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66"/>
      <c r="W176" s="50"/>
      <c r="X176" s="34"/>
      <c r="Y176" s="50"/>
      <c r="Z176" s="50"/>
      <c r="AA176" s="73"/>
      <c r="AB176" s="34"/>
      <c r="AC176" s="68"/>
      <c r="AD176" s="50"/>
      <c r="AE176" s="52"/>
    </row>
    <row r="177" spans="1:31" s="31" customFormat="1" x14ac:dyDescent="0.25">
      <c r="A177" s="52"/>
      <c r="B177" s="22"/>
      <c r="C177" s="54"/>
      <c r="D177" s="55"/>
      <c r="E177" s="22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34"/>
      <c r="X177" s="34"/>
      <c r="Y177" s="34"/>
      <c r="Z177" s="34"/>
      <c r="AA177" s="65"/>
      <c r="AB177" s="54"/>
      <c r="AC177" s="54"/>
      <c r="AD177" s="50"/>
      <c r="AE177" s="52"/>
    </row>
    <row r="178" spans="1:31" s="31" customFormat="1" ht="12.75" customHeight="1" x14ac:dyDescent="0.25">
      <c r="A178" s="50"/>
      <c r="B178" s="22"/>
      <c r="C178" s="68"/>
      <c r="D178" s="69"/>
      <c r="E178" s="22"/>
      <c r="F178" s="70"/>
      <c r="G178" s="71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66"/>
      <c r="W178" s="50"/>
      <c r="X178" s="34"/>
      <c r="Y178" s="50"/>
      <c r="Z178" s="50"/>
      <c r="AA178" s="73"/>
      <c r="AB178" s="54"/>
      <c r="AC178" s="68"/>
      <c r="AD178" s="50"/>
      <c r="AE178" s="52"/>
    </row>
    <row r="179" spans="1:31" s="31" customFormat="1" x14ac:dyDescent="0.25">
      <c r="A179" s="52"/>
      <c r="B179" s="22"/>
      <c r="C179" s="54"/>
      <c r="D179" s="55"/>
      <c r="E179" s="22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34"/>
      <c r="X179" s="34"/>
      <c r="Y179" s="34"/>
      <c r="Z179" s="34"/>
      <c r="AA179" s="65"/>
      <c r="AB179" s="54"/>
      <c r="AC179" s="54"/>
      <c r="AD179" s="50"/>
      <c r="AE179" s="52"/>
    </row>
    <row r="180" spans="1:31" s="31" customFormat="1" x14ac:dyDescent="0.25">
      <c r="A180" s="50"/>
      <c r="B180" s="22"/>
      <c r="C180" s="68"/>
      <c r="D180" s="69"/>
      <c r="E180" s="22"/>
      <c r="F180" s="70"/>
      <c r="G180" s="71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66"/>
      <c r="W180" s="50"/>
      <c r="X180" s="34"/>
      <c r="Y180" s="50"/>
      <c r="Z180" s="50"/>
      <c r="AA180" s="73"/>
      <c r="AB180" s="54"/>
      <c r="AC180" s="68"/>
      <c r="AD180" s="50"/>
      <c r="AE180" s="52"/>
    </row>
    <row r="181" spans="1:31" s="31" customFormat="1" x14ac:dyDescent="0.25">
      <c r="A181" s="52"/>
      <c r="B181" s="22"/>
      <c r="C181" s="54"/>
      <c r="D181" s="55"/>
      <c r="E181" s="22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34"/>
      <c r="X181" s="34"/>
      <c r="Y181" s="34"/>
      <c r="Z181" s="34"/>
      <c r="AA181" s="65"/>
      <c r="AB181" s="54"/>
      <c r="AC181" s="54"/>
      <c r="AD181" s="50"/>
      <c r="AE181" s="52"/>
    </row>
    <row r="182" spans="1:31" s="31" customFormat="1" x14ac:dyDescent="0.25">
      <c r="A182" s="50"/>
      <c r="B182" s="22"/>
      <c r="C182" s="68"/>
      <c r="D182" s="69"/>
      <c r="E182" s="22"/>
      <c r="F182" s="70"/>
      <c r="G182" s="71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66"/>
      <c r="W182" s="50"/>
      <c r="X182" s="34"/>
      <c r="Y182" s="50"/>
      <c r="Z182" s="50"/>
      <c r="AA182" s="73"/>
      <c r="AB182" s="54"/>
      <c r="AC182" s="68"/>
      <c r="AD182" s="50"/>
      <c r="AE182" s="52"/>
    </row>
    <row r="183" spans="1:31" s="31" customFormat="1" x14ac:dyDescent="0.25">
      <c r="A183" s="52"/>
      <c r="B183" s="22"/>
      <c r="C183" s="54"/>
      <c r="D183" s="55"/>
      <c r="E183" s="22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34"/>
      <c r="X183" s="34"/>
      <c r="Y183" s="34"/>
      <c r="Z183" s="34"/>
      <c r="AA183" s="65"/>
      <c r="AB183" s="54"/>
      <c r="AC183" s="54"/>
      <c r="AD183" s="50"/>
      <c r="AE183" s="52"/>
    </row>
    <row r="184" spans="1:31" s="31" customFormat="1" x14ac:dyDescent="0.25">
      <c r="A184" s="52"/>
      <c r="B184" s="22"/>
      <c r="C184" s="68"/>
      <c r="D184" s="69"/>
      <c r="E184" s="22"/>
      <c r="F184" s="70"/>
      <c r="G184" s="71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66"/>
      <c r="W184" s="50"/>
      <c r="X184" s="34"/>
      <c r="Y184" s="50"/>
      <c r="Z184" s="50"/>
      <c r="AA184" s="73"/>
      <c r="AB184" s="54"/>
      <c r="AC184" s="68"/>
      <c r="AD184" s="50"/>
      <c r="AE184" s="52"/>
    </row>
    <row r="185" spans="1:31" s="31" customFormat="1" x14ac:dyDescent="0.25">
      <c r="A185" s="52"/>
      <c r="B185" s="22"/>
      <c r="C185" s="54"/>
      <c r="D185" s="55"/>
      <c r="E185" s="22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34"/>
      <c r="X185" s="34"/>
      <c r="Y185" s="34"/>
      <c r="Z185" s="34"/>
      <c r="AA185" s="65"/>
      <c r="AB185" s="54"/>
      <c r="AC185" s="54"/>
      <c r="AD185" s="50"/>
      <c r="AE185" s="52"/>
    </row>
    <row r="186" spans="1:31" s="31" customFormat="1" x14ac:dyDescent="0.25">
      <c r="A186" s="52"/>
      <c r="B186" s="22"/>
      <c r="C186" s="68"/>
      <c r="D186" s="69"/>
      <c r="E186" s="22"/>
      <c r="F186" s="70"/>
      <c r="G186" s="71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66"/>
      <c r="W186" s="50"/>
      <c r="X186" s="34"/>
      <c r="Y186" s="50"/>
      <c r="Z186" s="50"/>
      <c r="AA186" s="73"/>
      <c r="AB186" s="54"/>
      <c r="AC186" s="68"/>
      <c r="AD186" s="50"/>
      <c r="AE186" s="52"/>
    </row>
    <row r="187" spans="1:31" s="31" customFormat="1" x14ac:dyDescent="0.25">
      <c r="B187" s="22"/>
      <c r="C187" s="54"/>
      <c r="D187" s="55"/>
      <c r="E187" s="22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34"/>
      <c r="X187" s="34"/>
      <c r="Y187" s="34"/>
      <c r="Z187" s="34"/>
      <c r="AA187" s="65"/>
      <c r="AB187" s="54"/>
      <c r="AC187" s="54"/>
      <c r="AD187" s="50"/>
      <c r="AE187" s="52"/>
    </row>
    <row r="188" spans="1:31" s="31" customFormat="1" x14ac:dyDescent="0.25">
      <c r="A188" s="52"/>
      <c r="B188" s="22"/>
      <c r="C188" s="68"/>
      <c r="D188" s="69"/>
      <c r="E188" s="22"/>
      <c r="F188" s="70"/>
      <c r="G188" s="71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66"/>
      <c r="W188" s="50"/>
      <c r="X188" s="34"/>
      <c r="Y188" s="50"/>
      <c r="Z188" s="50"/>
      <c r="AA188" s="73"/>
      <c r="AB188" s="54"/>
      <c r="AC188" s="68"/>
      <c r="AD188" s="50"/>
      <c r="AE188" s="52"/>
    </row>
    <row r="189" spans="1:31" s="31" customFormat="1" x14ac:dyDescent="0.25">
      <c r="A189" s="52"/>
      <c r="B189" s="22"/>
      <c r="C189" s="54"/>
      <c r="D189" s="55"/>
      <c r="E189" s="22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34"/>
      <c r="X189" s="34"/>
      <c r="Y189" s="34"/>
      <c r="Z189" s="34"/>
      <c r="AA189" s="65"/>
      <c r="AB189" s="54"/>
      <c r="AC189" s="54"/>
      <c r="AD189" s="50"/>
      <c r="AE189" s="52"/>
    </row>
    <row r="190" spans="1:31" s="31" customFormat="1" x14ac:dyDescent="0.25">
      <c r="A190" s="52"/>
      <c r="B190" s="22"/>
      <c r="C190" s="68"/>
      <c r="D190" s="69"/>
      <c r="E190" s="22"/>
      <c r="F190" s="70"/>
      <c r="G190" s="71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66"/>
      <c r="W190" s="50"/>
      <c r="X190" s="34"/>
      <c r="Y190" s="50"/>
      <c r="Z190" s="50"/>
      <c r="AA190" s="73"/>
      <c r="AB190" s="54"/>
      <c r="AC190" s="68"/>
      <c r="AD190" s="50"/>
      <c r="AE190" s="52"/>
    </row>
    <row r="191" spans="1:31" s="31" customFormat="1" x14ac:dyDescent="0.25">
      <c r="A191" s="50"/>
      <c r="B191" s="22"/>
      <c r="C191" s="54"/>
      <c r="D191" s="55"/>
      <c r="E191" s="22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34"/>
      <c r="X191" s="34"/>
      <c r="Y191" s="34"/>
      <c r="Z191" s="34"/>
      <c r="AA191" s="65"/>
      <c r="AB191" s="54"/>
      <c r="AC191" s="54"/>
      <c r="AD191" s="50"/>
      <c r="AE191" s="52"/>
    </row>
    <row r="192" spans="1:31" s="31" customFormat="1" x14ac:dyDescent="0.25">
      <c r="A192" s="52"/>
      <c r="B192" s="22"/>
      <c r="C192" s="68"/>
      <c r="D192" s="69"/>
      <c r="E192" s="22"/>
      <c r="F192" s="70"/>
      <c r="G192" s="71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66"/>
      <c r="W192" s="50"/>
      <c r="X192" s="34"/>
      <c r="Y192" s="50"/>
      <c r="Z192" s="50"/>
      <c r="AA192" s="73"/>
      <c r="AB192" s="54"/>
      <c r="AC192" s="68"/>
      <c r="AD192" s="50"/>
      <c r="AE192" s="52"/>
    </row>
    <row r="193" spans="1:31" s="31" customFormat="1" x14ac:dyDescent="0.25">
      <c r="A193" s="52"/>
      <c r="B193" s="22"/>
      <c r="C193" s="54"/>
      <c r="D193" s="55"/>
      <c r="E193" s="22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34"/>
      <c r="X193" s="34"/>
      <c r="Y193" s="34"/>
      <c r="Z193" s="34"/>
      <c r="AA193" s="65"/>
      <c r="AB193" s="54"/>
      <c r="AC193" s="54"/>
      <c r="AD193" s="50"/>
      <c r="AE193" s="52"/>
    </row>
    <row r="194" spans="1:31" s="31" customFormat="1" x14ac:dyDescent="0.25">
      <c r="A194" s="52"/>
      <c r="B194" s="22"/>
      <c r="C194" s="68"/>
      <c r="D194" s="69"/>
      <c r="E194" s="22"/>
      <c r="F194" s="70"/>
      <c r="G194" s="71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66"/>
      <c r="W194" s="50"/>
      <c r="X194" s="34"/>
      <c r="Y194" s="50"/>
      <c r="Z194" s="50"/>
      <c r="AA194" s="73"/>
      <c r="AB194" s="54"/>
      <c r="AC194" s="68"/>
      <c r="AD194" s="50"/>
      <c r="AE194" s="52"/>
    </row>
    <row r="195" spans="1:31" s="31" customFormat="1" x14ac:dyDescent="0.25">
      <c r="A195" s="52"/>
      <c r="B195" s="22"/>
      <c r="C195" s="54"/>
      <c r="D195" s="55"/>
      <c r="E195" s="22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34"/>
      <c r="X195" s="34"/>
      <c r="Y195" s="34"/>
      <c r="Z195" s="34"/>
      <c r="AA195" s="65"/>
      <c r="AB195" s="54"/>
      <c r="AC195" s="54"/>
      <c r="AD195" s="50"/>
      <c r="AE195" s="52"/>
    </row>
    <row r="196" spans="1:31" s="31" customFormat="1" x14ac:dyDescent="0.25">
      <c r="A196" s="52"/>
      <c r="B196" s="22"/>
      <c r="C196" s="68"/>
      <c r="D196" s="69"/>
      <c r="E196" s="22"/>
      <c r="F196" s="70"/>
      <c r="G196" s="71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66"/>
      <c r="W196" s="50"/>
      <c r="X196" s="34"/>
      <c r="Y196" s="50"/>
      <c r="Z196" s="50"/>
      <c r="AA196" s="73"/>
      <c r="AB196" s="54"/>
      <c r="AC196" s="68"/>
      <c r="AD196" s="50"/>
      <c r="AE196" s="52"/>
    </row>
    <row r="197" spans="1:31" s="31" customFormat="1" x14ac:dyDescent="0.25">
      <c r="A197" s="52"/>
      <c r="B197" s="22"/>
      <c r="C197" s="54"/>
      <c r="D197" s="55"/>
      <c r="E197" s="22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34"/>
      <c r="X197" s="34"/>
      <c r="Y197" s="34"/>
      <c r="Z197" s="34"/>
      <c r="AA197" s="65"/>
      <c r="AB197" s="54"/>
      <c r="AC197" s="54"/>
      <c r="AD197" s="50"/>
      <c r="AE197" s="52"/>
    </row>
    <row r="198" spans="1:31" s="31" customFormat="1" x14ac:dyDescent="0.25">
      <c r="A198" s="52"/>
      <c r="B198" s="22"/>
      <c r="C198" s="68"/>
      <c r="D198" s="69"/>
      <c r="E198" s="22"/>
      <c r="F198" s="70"/>
      <c r="G198" s="71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66"/>
      <c r="W198" s="50"/>
      <c r="X198" s="34"/>
      <c r="Y198" s="50"/>
      <c r="Z198" s="50"/>
      <c r="AA198" s="73"/>
      <c r="AB198" s="54"/>
      <c r="AC198" s="68"/>
      <c r="AD198" s="50"/>
      <c r="AE198" s="52"/>
    </row>
    <row r="199" spans="1:31" s="31" customFormat="1" x14ac:dyDescent="0.25">
      <c r="A199" s="52"/>
      <c r="B199" s="22"/>
      <c r="C199" s="54"/>
      <c r="D199" s="55"/>
      <c r="E199" s="22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34"/>
      <c r="X199" s="34"/>
      <c r="Y199" s="34"/>
      <c r="Z199" s="34"/>
      <c r="AA199" s="65"/>
      <c r="AB199" s="54"/>
      <c r="AC199" s="54"/>
      <c r="AD199" s="50"/>
      <c r="AE199" s="52"/>
    </row>
    <row r="200" spans="1:31" s="31" customFormat="1" x14ac:dyDescent="0.25">
      <c r="A200" s="52"/>
      <c r="B200" s="22"/>
      <c r="C200" s="68"/>
      <c r="D200" s="69"/>
      <c r="E200" s="22"/>
      <c r="F200" s="70"/>
      <c r="G200" s="71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66"/>
      <c r="W200" s="50"/>
      <c r="X200" s="34"/>
      <c r="Y200" s="50"/>
      <c r="Z200" s="50"/>
      <c r="AA200" s="73"/>
      <c r="AB200" s="54"/>
      <c r="AC200" s="68"/>
      <c r="AD200" s="50"/>
      <c r="AE200" s="52"/>
    </row>
    <row r="201" spans="1:31" s="31" customFormat="1" x14ac:dyDescent="0.25">
      <c r="A201" s="52"/>
      <c r="B201" s="22"/>
      <c r="C201" s="54"/>
      <c r="D201" s="55"/>
      <c r="E201" s="22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34"/>
      <c r="X201" s="34"/>
      <c r="Y201" s="34"/>
      <c r="Z201" s="34"/>
      <c r="AA201" s="65"/>
      <c r="AB201" s="54"/>
      <c r="AC201" s="54"/>
      <c r="AD201" s="50"/>
      <c r="AE201" s="52"/>
    </row>
    <row r="202" spans="1:31" s="31" customFormat="1" x14ac:dyDescent="0.25">
      <c r="A202" s="52"/>
      <c r="B202" s="22"/>
      <c r="C202" s="68"/>
      <c r="D202" s="69"/>
      <c r="E202" s="22"/>
      <c r="F202" s="70"/>
      <c r="G202" s="71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66"/>
      <c r="W202" s="50"/>
      <c r="X202" s="34"/>
      <c r="Y202" s="50"/>
      <c r="Z202" s="50"/>
      <c r="AA202" s="73"/>
      <c r="AB202" s="54"/>
      <c r="AC202" s="68"/>
      <c r="AD202" s="50"/>
      <c r="AE202" s="52"/>
    </row>
    <row r="203" spans="1:31" s="31" customFormat="1" x14ac:dyDescent="0.25">
      <c r="A203" s="52"/>
      <c r="B203" s="22"/>
      <c r="C203" s="54"/>
      <c r="D203" s="55"/>
      <c r="E203" s="22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34"/>
      <c r="X203" s="34"/>
      <c r="Y203" s="34"/>
      <c r="Z203" s="34"/>
      <c r="AA203" s="65"/>
      <c r="AB203" s="54"/>
      <c r="AC203" s="54"/>
      <c r="AD203" s="50"/>
      <c r="AE203" s="52"/>
    </row>
    <row r="204" spans="1:31" s="31" customFormat="1" x14ac:dyDescent="0.25">
      <c r="A204" s="52"/>
      <c r="B204" s="22"/>
      <c r="C204" s="68"/>
      <c r="D204" s="69"/>
      <c r="E204" s="22"/>
      <c r="F204" s="70"/>
      <c r="G204" s="71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66"/>
      <c r="W204" s="50"/>
      <c r="X204" s="34"/>
      <c r="Y204" s="50"/>
      <c r="Z204" s="50"/>
      <c r="AA204" s="73"/>
      <c r="AB204" s="54"/>
      <c r="AC204" s="68"/>
      <c r="AD204" s="50"/>
      <c r="AE204" s="52"/>
    </row>
    <row r="205" spans="1:31" s="31" customFormat="1" x14ac:dyDescent="0.25">
      <c r="A205" s="52"/>
      <c r="B205" s="22"/>
      <c r="C205" s="54"/>
      <c r="D205" s="55"/>
      <c r="E205" s="22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34"/>
      <c r="X205" s="34"/>
      <c r="Y205" s="34"/>
      <c r="Z205" s="34"/>
      <c r="AA205" s="65"/>
      <c r="AB205" s="54"/>
      <c r="AC205" s="54"/>
      <c r="AD205" s="50"/>
      <c r="AE205" s="52"/>
    </row>
    <row r="206" spans="1:31" s="31" customFormat="1" x14ac:dyDescent="0.25">
      <c r="A206" s="52"/>
      <c r="B206" s="22"/>
      <c r="C206" s="68"/>
      <c r="D206" s="69"/>
      <c r="E206" s="22"/>
      <c r="F206" s="70"/>
      <c r="G206" s="71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66"/>
      <c r="W206" s="50"/>
      <c r="X206" s="34"/>
      <c r="Y206" s="50"/>
      <c r="Z206" s="50"/>
      <c r="AA206" s="73"/>
      <c r="AB206" s="54"/>
      <c r="AC206" s="68"/>
      <c r="AD206" s="50"/>
      <c r="AE206" s="52"/>
    </row>
    <row r="207" spans="1:31" s="31" customFormat="1" x14ac:dyDescent="0.25">
      <c r="A207" s="52"/>
      <c r="B207" s="22"/>
      <c r="C207" s="54"/>
      <c r="D207" s="55"/>
      <c r="E207" s="22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34"/>
      <c r="X207" s="34"/>
      <c r="Y207" s="34"/>
      <c r="Z207" s="34"/>
      <c r="AA207" s="65"/>
      <c r="AB207" s="54"/>
      <c r="AC207" s="54"/>
      <c r="AD207" s="50"/>
      <c r="AE207" s="52"/>
    </row>
    <row r="208" spans="1:31" s="31" customFormat="1" x14ac:dyDescent="0.25">
      <c r="A208" s="52"/>
      <c r="B208" s="22"/>
      <c r="C208" s="68"/>
      <c r="D208" s="69"/>
      <c r="E208" s="22"/>
      <c r="F208" s="70"/>
      <c r="G208" s="71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66"/>
      <c r="W208" s="50"/>
      <c r="X208" s="34"/>
      <c r="Y208" s="50"/>
      <c r="Z208" s="50"/>
      <c r="AA208" s="73"/>
      <c r="AB208" s="54"/>
      <c r="AC208" s="68"/>
      <c r="AD208" s="50"/>
      <c r="AE208" s="52"/>
    </row>
    <row r="209" spans="1:31" s="31" customFormat="1" x14ac:dyDescent="0.25">
      <c r="A209" s="50"/>
      <c r="B209" s="22"/>
      <c r="C209" s="54"/>
      <c r="D209" s="55"/>
      <c r="E209" s="22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34"/>
      <c r="X209" s="34"/>
      <c r="Y209" s="34"/>
      <c r="Z209" s="34"/>
      <c r="AA209" s="65"/>
      <c r="AB209" s="54"/>
      <c r="AC209" s="54"/>
      <c r="AD209" s="50"/>
      <c r="AE209" s="52"/>
    </row>
    <row r="210" spans="1:31" s="31" customFormat="1" x14ac:dyDescent="0.25">
      <c r="A210" s="52"/>
      <c r="B210" s="22"/>
      <c r="C210" s="68"/>
      <c r="D210" s="69"/>
      <c r="E210" s="22"/>
      <c r="F210" s="70"/>
      <c r="G210" s="71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66"/>
      <c r="W210" s="50"/>
      <c r="X210" s="34"/>
      <c r="Y210" s="50"/>
      <c r="Z210" s="50"/>
      <c r="AA210" s="73"/>
      <c r="AB210" s="54"/>
      <c r="AC210" s="68"/>
      <c r="AD210" s="50"/>
      <c r="AE210" s="52"/>
    </row>
    <row r="211" spans="1:31" s="31" customFormat="1" x14ac:dyDescent="0.25">
      <c r="A211" s="50"/>
      <c r="B211" s="22"/>
      <c r="C211" s="54"/>
      <c r="D211" s="55"/>
      <c r="E211" s="22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34"/>
      <c r="X211" s="34"/>
      <c r="Y211" s="34"/>
      <c r="Z211" s="34"/>
      <c r="AA211" s="65"/>
      <c r="AB211" s="54"/>
      <c r="AC211" s="54"/>
      <c r="AD211" s="50"/>
      <c r="AE211" s="52"/>
    </row>
    <row r="212" spans="1:31" s="31" customFormat="1" x14ac:dyDescent="0.25">
      <c r="A212" s="52"/>
      <c r="B212" s="22"/>
      <c r="C212" s="68"/>
      <c r="D212" s="69"/>
      <c r="E212" s="22"/>
      <c r="F212" s="70"/>
      <c r="G212" s="71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66"/>
      <c r="W212" s="50"/>
      <c r="X212" s="34"/>
      <c r="Y212" s="50"/>
      <c r="Z212" s="50"/>
      <c r="AA212" s="73"/>
      <c r="AB212" s="54"/>
      <c r="AC212" s="68"/>
      <c r="AD212" s="50"/>
      <c r="AE212" s="52"/>
    </row>
    <row r="213" spans="1:31" s="31" customFormat="1" x14ac:dyDescent="0.25">
      <c r="A213" s="52"/>
      <c r="B213" s="22"/>
      <c r="C213" s="54"/>
      <c r="D213" s="55"/>
      <c r="E213" s="22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34"/>
      <c r="X213" s="34"/>
      <c r="Y213" s="34"/>
      <c r="Z213" s="34"/>
      <c r="AA213" s="65"/>
      <c r="AB213" s="54"/>
      <c r="AC213" s="54"/>
      <c r="AD213" s="50"/>
      <c r="AE213" s="52"/>
    </row>
    <row r="214" spans="1:31" s="31" customFormat="1" x14ac:dyDescent="0.25">
      <c r="A214" s="52"/>
      <c r="B214" s="22"/>
      <c r="C214" s="68"/>
      <c r="D214" s="69"/>
      <c r="E214" s="22"/>
      <c r="F214" s="70"/>
      <c r="G214" s="71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66"/>
      <c r="W214" s="50"/>
      <c r="X214" s="34"/>
      <c r="Y214" s="50"/>
      <c r="Z214" s="50"/>
      <c r="AA214" s="73"/>
      <c r="AB214" s="54"/>
      <c r="AC214" s="68"/>
      <c r="AD214" s="50"/>
      <c r="AE214" s="52"/>
    </row>
    <row r="215" spans="1:31" s="31" customFormat="1" x14ac:dyDescent="0.25">
      <c r="A215" s="50"/>
      <c r="B215" s="22"/>
      <c r="C215" s="54"/>
      <c r="D215" s="55"/>
      <c r="E215" s="22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34"/>
      <c r="X215" s="34"/>
      <c r="Y215" s="34"/>
      <c r="Z215" s="34"/>
      <c r="AA215" s="65"/>
      <c r="AB215" s="54"/>
      <c r="AC215" s="54"/>
      <c r="AD215" s="50"/>
      <c r="AE215" s="52"/>
    </row>
    <row r="216" spans="1:31" s="31" customFormat="1" x14ac:dyDescent="0.25">
      <c r="A216" s="52"/>
      <c r="B216" s="22"/>
      <c r="C216" s="68"/>
      <c r="D216" s="69"/>
      <c r="E216" s="22"/>
      <c r="F216" s="70"/>
      <c r="G216" s="71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66"/>
      <c r="W216" s="50"/>
      <c r="X216" s="34"/>
      <c r="Y216" s="50"/>
      <c r="Z216" s="50"/>
      <c r="AA216" s="73"/>
      <c r="AB216" s="54"/>
      <c r="AC216" s="68"/>
      <c r="AD216" s="50"/>
      <c r="AE216" s="52"/>
    </row>
    <row r="217" spans="1:31" s="31" customFormat="1" x14ac:dyDescent="0.25">
      <c r="A217" s="52"/>
      <c r="B217" s="22"/>
      <c r="C217" s="54"/>
      <c r="D217" s="55"/>
      <c r="E217" s="22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34"/>
      <c r="X217" s="34"/>
      <c r="Y217" s="34"/>
      <c r="Z217" s="34"/>
      <c r="AA217" s="65"/>
      <c r="AB217" s="54"/>
      <c r="AC217" s="54"/>
      <c r="AD217" s="50"/>
      <c r="AE217" s="52"/>
    </row>
    <row r="218" spans="1:31" s="31" customFormat="1" x14ac:dyDescent="0.25">
      <c r="A218" s="52"/>
      <c r="B218" s="22"/>
      <c r="C218" s="68"/>
      <c r="D218" s="69"/>
      <c r="E218" s="22"/>
      <c r="F218" s="70"/>
      <c r="G218" s="71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66"/>
      <c r="W218" s="50"/>
      <c r="X218" s="34"/>
      <c r="Y218" s="50"/>
      <c r="Z218" s="50"/>
      <c r="AA218" s="73"/>
      <c r="AB218" s="54"/>
      <c r="AC218" s="68"/>
      <c r="AD218" s="50"/>
      <c r="AE218" s="52"/>
    </row>
    <row r="219" spans="1:31" s="31" customFormat="1" x14ac:dyDescent="0.25">
      <c r="A219" s="52"/>
      <c r="B219" s="22"/>
      <c r="C219" s="68"/>
      <c r="D219" s="69"/>
      <c r="E219" s="22"/>
      <c r="F219" s="70"/>
      <c r="G219" s="71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66"/>
      <c r="W219" s="50"/>
      <c r="X219" s="34"/>
      <c r="Y219" s="34"/>
      <c r="Z219" s="34"/>
      <c r="AA219" s="65"/>
      <c r="AB219" s="54"/>
      <c r="AC219" s="68"/>
      <c r="AD219" s="50"/>
      <c r="AE219" s="52"/>
    </row>
    <row r="220" spans="1:31" s="31" customFormat="1" x14ac:dyDescent="0.25">
      <c r="A220" s="52"/>
      <c r="B220" s="22"/>
      <c r="C220" s="54"/>
      <c r="D220" s="55"/>
      <c r="E220" s="22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34"/>
      <c r="X220" s="34"/>
      <c r="Y220" s="34"/>
      <c r="Z220" s="34"/>
      <c r="AA220" s="65"/>
      <c r="AB220" s="54"/>
      <c r="AC220" s="54"/>
      <c r="AD220" s="50"/>
      <c r="AE220" s="52"/>
    </row>
    <row r="221" spans="1:31" s="31" customFormat="1" x14ac:dyDescent="0.25">
      <c r="A221" s="52"/>
      <c r="B221" s="52"/>
      <c r="C221" s="68"/>
      <c r="D221" s="69"/>
      <c r="E221" s="50"/>
      <c r="F221" s="70"/>
      <c r="G221" s="71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66"/>
      <c r="W221" s="50"/>
      <c r="X221" s="34"/>
      <c r="Y221" s="34"/>
      <c r="Z221" s="34"/>
      <c r="AA221" s="65"/>
      <c r="AB221" s="54"/>
      <c r="AC221" s="68"/>
      <c r="AD221" s="50"/>
      <c r="AE221" s="52"/>
    </row>
    <row r="222" spans="1:31" s="31" customFormat="1" x14ac:dyDescent="0.25">
      <c r="A222" s="52"/>
      <c r="B222" s="52"/>
      <c r="C222" s="54"/>
      <c r="D222" s="55"/>
      <c r="E222" s="34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34"/>
      <c r="X222" s="34"/>
      <c r="Y222" s="34"/>
      <c r="Z222" s="34"/>
      <c r="AA222" s="65"/>
      <c r="AB222" s="54"/>
      <c r="AC222" s="54"/>
      <c r="AD222" s="50"/>
      <c r="AE222" s="52"/>
    </row>
    <row r="223" spans="1:31" s="31" customFormat="1" x14ac:dyDescent="0.25">
      <c r="A223" s="52"/>
      <c r="B223" s="52"/>
      <c r="C223" s="68"/>
      <c r="D223" s="69"/>
      <c r="E223" s="50"/>
      <c r="F223" s="70"/>
      <c r="G223" s="71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66"/>
      <c r="W223" s="50"/>
      <c r="X223" s="34"/>
      <c r="Y223" s="34"/>
      <c r="Z223" s="34"/>
      <c r="AA223" s="65"/>
      <c r="AB223" s="54"/>
      <c r="AC223" s="68"/>
      <c r="AD223" s="50"/>
      <c r="AE223" s="52"/>
    </row>
    <row r="224" spans="1:31" s="31" customFormat="1" x14ac:dyDescent="0.25">
      <c r="A224" s="52"/>
      <c r="B224" s="52"/>
      <c r="C224" s="68"/>
      <c r="D224" s="69"/>
      <c r="E224" s="50"/>
      <c r="F224" s="70"/>
      <c r="G224" s="71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66"/>
      <c r="W224" s="50"/>
      <c r="X224" s="34"/>
      <c r="Y224" s="34"/>
      <c r="Z224" s="34"/>
      <c r="AA224" s="65"/>
      <c r="AB224" s="54"/>
      <c r="AC224" s="68"/>
      <c r="AD224" s="50"/>
      <c r="AE224" s="52"/>
    </row>
    <row r="225" spans="1:31" s="31" customFormat="1" x14ac:dyDescent="0.25">
      <c r="A225" s="52"/>
      <c r="B225" s="52"/>
      <c r="C225" s="54"/>
      <c r="D225" s="55"/>
      <c r="E225" s="34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34"/>
      <c r="X225" s="34"/>
      <c r="Y225" s="34"/>
      <c r="Z225" s="34"/>
      <c r="AA225" s="65"/>
      <c r="AB225" s="54"/>
      <c r="AC225" s="54"/>
      <c r="AD225" s="50"/>
      <c r="AE225" s="52"/>
    </row>
    <row r="226" spans="1:31" s="31" customFormat="1" x14ac:dyDescent="0.25">
      <c r="A226" s="52"/>
      <c r="B226" s="52"/>
      <c r="C226" s="68"/>
      <c r="D226" s="69"/>
      <c r="E226" s="50"/>
      <c r="F226" s="70"/>
      <c r="G226" s="71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66"/>
      <c r="W226" s="50"/>
      <c r="X226" s="34"/>
      <c r="Y226" s="34"/>
      <c r="Z226" s="34"/>
      <c r="AA226" s="65"/>
      <c r="AB226" s="54"/>
      <c r="AC226" s="68"/>
      <c r="AD226" s="50"/>
      <c r="AE226" s="52"/>
    </row>
    <row r="227" spans="1:31" s="31" customFormat="1" x14ac:dyDescent="0.25">
      <c r="A227" s="52"/>
      <c r="B227" s="52"/>
      <c r="C227" s="54"/>
      <c r="D227" s="55"/>
      <c r="E227" s="34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34"/>
      <c r="X227" s="34"/>
      <c r="Y227" s="34"/>
      <c r="Z227" s="34"/>
      <c r="AA227" s="65"/>
      <c r="AB227" s="54"/>
      <c r="AC227" s="54"/>
      <c r="AD227" s="50"/>
      <c r="AE227" s="52"/>
    </row>
    <row r="228" spans="1:31" s="31" customFormat="1" x14ac:dyDescent="0.25">
      <c r="A228" s="52"/>
      <c r="B228" s="52"/>
      <c r="C228" s="68"/>
      <c r="D228" s="69"/>
      <c r="E228" s="50"/>
      <c r="F228" s="70"/>
      <c r="G228" s="71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66"/>
      <c r="W228" s="50"/>
      <c r="X228" s="34"/>
      <c r="Y228" s="34"/>
      <c r="Z228" s="34"/>
      <c r="AA228" s="65"/>
      <c r="AB228" s="54"/>
      <c r="AC228" s="68"/>
      <c r="AD228" s="50"/>
      <c r="AE228" s="52"/>
    </row>
    <row r="229" spans="1:31" s="31" customFormat="1" x14ac:dyDescent="0.25">
      <c r="A229" s="52"/>
      <c r="B229" s="52"/>
      <c r="C229" s="54"/>
      <c r="D229" s="55"/>
      <c r="E229" s="34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34"/>
      <c r="X229" s="34"/>
      <c r="Y229" s="34"/>
      <c r="Z229" s="34"/>
      <c r="AA229" s="65"/>
      <c r="AB229" s="54"/>
      <c r="AC229" s="54"/>
      <c r="AD229" s="50"/>
      <c r="AE229" s="52"/>
    </row>
    <row r="230" spans="1:31" s="31" customFormat="1" x14ac:dyDescent="0.25">
      <c r="A230" s="52"/>
      <c r="B230" s="52"/>
      <c r="C230" s="68"/>
      <c r="D230" s="69"/>
      <c r="E230" s="50"/>
      <c r="F230" s="70"/>
      <c r="G230" s="71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66"/>
      <c r="W230" s="50"/>
      <c r="X230" s="34"/>
      <c r="Y230" s="34"/>
      <c r="Z230" s="34"/>
      <c r="AA230" s="65"/>
      <c r="AB230" s="54"/>
      <c r="AC230" s="68"/>
      <c r="AD230" s="50"/>
      <c r="AE230" s="52"/>
    </row>
    <row r="231" spans="1:31" s="31" customFormat="1" x14ac:dyDescent="0.25">
      <c r="A231" s="52"/>
      <c r="B231" s="52"/>
      <c r="C231" s="54"/>
      <c r="D231" s="55"/>
      <c r="E231" s="34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34"/>
      <c r="X231" s="34"/>
      <c r="Y231" s="34"/>
      <c r="Z231" s="34"/>
      <c r="AA231" s="65"/>
      <c r="AB231" s="54"/>
      <c r="AC231" s="54"/>
      <c r="AD231" s="50"/>
      <c r="AE231" s="52"/>
    </row>
    <row r="232" spans="1:31" s="31" customFormat="1" x14ac:dyDescent="0.25">
      <c r="A232" s="52"/>
      <c r="B232" s="52"/>
      <c r="C232" s="68"/>
      <c r="D232" s="69"/>
      <c r="E232" s="50"/>
      <c r="F232" s="70"/>
      <c r="G232" s="71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66"/>
      <c r="W232" s="50"/>
      <c r="X232" s="34"/>
      <c r="Y232" s="50"/>
      <c r="Z232" s="50"/>
      <c r="AA232" s="73"/>
      <c r="AB232" s="54"/>
      <c r="AC232" s="68"/>
      <c r="AD232" s="50"/>
      <c r="AE232" s="52"/>
    </row>
    <row r="233" spans="1:31" s="31" customFormat="1" x14ac:dyDescent="0.25">
      <c r="A233" s="50"/>
      <c r="B233" s="52"/>
      <c r="C233" s="54"/>
      <c r="D233" s="55"/>
      <c r="E233" s="34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34"/>
      <c r="X233" s="34"/>
      <c r="Y233" s="34"/>
      <c r="Z233" s="34"/>
      <c r="AA233" s="65"/>
      <c r="AB233" s="54"/>
      <c r="AC233" s="54"/>
      <c r="AD233" s="50"/>
      <c r="AE233" s="52"/>
    </row>
    <row r="234" spans="1:31" s="31" customFormat="1" x14ac:dyDescent="0.25">
      <c r="A234" s="52"/>
      <c r="B234" s="52"/>
      <c r="C234" s="68"/>
      <c r="D234" s="69"/>
      <c r="E234" s="50"/>
      <c r="F234" s="70"/>
      <c r="G234" s="71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66"/>
      <c r="W234" s="50"/>
      <c r="X234" s="34"/>
      <c r="Y234" s="50"/>
      <c r="Z234" s="50"/>
      <c r="AA234" s="73"/>
      <c r="AB234" s="54"/>
      <c r="AC234" s="68"/>
      <c r="AD234" s="50"/>
      <c r="AE234" s="52"/>
    </row>
    <row r="235" spans="1:31" s="31" customFormat="1" x14ac:dyDescent="0.25">
      <c r="A235" s="52"/>
      <c r="B235" s="52"/>
      <c r="C235" s="54"/>
      <c r="D235" s="55"/>
      <c r="E235" s="34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34"/>
      <c r="X235" s="34"/>
      <c r="Y235" s="34"/>
      <c r="Z235" s="34"/>
      <c r="AA235" s="65"/>
      <c r="AB235" s="54"/>
      <c r="AC235" s="54"/>
      <c r="AD235" s="50"/>
      <c r="AE235" s="52"/>
    </row>
    <row r="236" spans="1:31" s="31" customFormat="1" x14ac:dyDescent="0.25">
      <c r="A236" s="52"/>
      <c r="B236" s="52"/>
      <c r="C236" s="68"/>
      <c r="D236" s="69"/>
      <c r="E236" s="50"/>
      <c r="F236" s="70"/>
      <c r="G236" s="71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66"/>
      <c r="W236" s="50"/>
      <c r="X236" s="34"/>
      <c r="Y236" s="50"/>
      <c r="Z236" s="50"/>
      <c r="AA236" s="73"/>
      <c r="AB236" s="54"/>
      <c r="AC236" s="68"/>
      <c r="AD236" s="50"/>
      <c r="AE236" s="52"/>
    </row>
    <row r="237" spans="1:31" s="31" customFormat="1" x14ac:dyDescent="0.25">
      <c r="A237" s="50"/>
      <c r="B237" s="52"/>
      <c r="C237" s="54"/>
      <c r="D237" s="55"/>
      <c r="E237" s="34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34"/>
      <c r="X237" s="34"/>
      <c r="Y237" s="34"/>
      <c r="Z237" s="34"/>
      <c r="AA237" s="65"/>
      <c r="AB237" s="54"/>
      <c r="AC237" s="54"/>
      <c r="AD237" s="50"/>
      <c r="AE237" s="52"/>
    </row>
    <row r="238" spans="1:31" s="31" customFormat="1" x14ac:dyDescent="0.25">
      <c r="A238" s="52"/>
      <c r="B238" s="52"/>
      <c r="C238" s="68"/>
      <c r="D238" s="69"/>
      <c r="E238" s="50"/>
      <c r="F238" s="70"/>
      <c r="G238" s="71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66"/>
      <c r="W238" s="50"/>
      <c r="X238" s="34"/>
      <c r="Y238" s="50"/>
      <c r="Z238" s="50"/>
      <c r="AA238" s="73"/>
      <c r="AB238" s="54"/>
      <c r="AC238" s="68"/>
      <c r="AD238" s="50"/>
      <c r="AE238" s="52"/>
    </row>
    <row r="239" spans="1:31" x14ac:dyDescent="0.25">
      <c r="A239" s="52"/>
      <c r="B239" s="52"/>
      <c r="C239" s="54"/>
      <c r="D239" s="55"/>
      <c r="E239" s="3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34"/>
      <c r="X239" s="34"/>
      <c r="Y239" s="34"/>
      <c r="Z239" s="21"/>
      <c r="AA239" s="23"/>
      <c r="AB239" s="12"/>
      <c r="AC239" s="54"/>
      <c r="AD239" s="19"/>
      <c r="AE239" s="22"/>
    </row>
    <row r="240" spans="1:31" x14ac:dyDescent="0.25">
      <c r="A240" s="52"/>
      <c r="B240" s="52"/>
      <c r="C240" s="54"/>
      <c r="D240" s="55"/>
      <c r="E240" s="65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66"/>
      <c r="W240" s="34"/>
      <c r="X240" s="34"/>
      <c r="Y240" s="21"/>
      <c r="Z240" s="23"/>
      <c r="AA240" s="23"/>
      <c r="AB240" s="21"/>
      <c r="AC240" s="54"/>
      <c r="AD240" s="21"/>
      <c r="AE240" s="22"/>
    </row>
    <row r="241" spans="1:31" x14ac:dyDescent="0.25">
      <c r="A241" s="52"/>
      <c r="B241" s="52"/>
      <c r="C241" s="54"/>
      <c r="D241" s="55"/>
      <c r="E241" s="65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66"/>
      <c r="W241" s="34"/>
      <c r="X241" s="34"/>
      <c r="Y241" s="21"/>
      <c r="Z241" s="23"/>
      <c r="AA241" s="23"/>
      <c r="AB241" s="21"/>
      <c r="AC241" s="54"/>
      <c r="AD241" s="21"/>
      <c r="AE241" s="22"/>
    </row>
    <row r="242" spans="1:31" x14ac:dyDescent="0.25">
      <c r="A242" s="22"/>
      <c r="E242" s="23"/>
      <c r="F242" s="20"/>
      <c r="G242" s="22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21"/>
      <c r="X242" s="21"/>
      <c r="Y242" s="21"/>
      <c r="Z242" s="23"/>
      <c r="AA242" s="23"/>
      <c r="AB242" s="21"/>
      <c r="AC242" s="12"/>
      <c r="AD242" s="21"/>
    </row>
    <row r="243" spans="1:31" x14ac:dyDescent="0.25">
      <c r="A243" s="22"/>
      <c r="E243" s="23"/>
      <c r="F243" s="20"/>
      <c r="G243" s="22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21"/>
      <c r="X243" s="21"/>
      <c r="Y243" s="21"/>
      <c r="Z243" s="23"/>
      <c r="AA243" s="23"/>
      <c r="AB243" s="21"/>
      <c r="AC243" s="12"/>
      <c r="AD243" s="21"/>
    </row>
    <row r="244" spans="1:31" x14ac:dyDescent="0.25">
      <c r="E244" s="23"/>
      <c r="F244" s="20"/>
      <c r="G244" s="22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21"/>
      <c r="X244" s="21"/>
      <c r="Y244" s="21"/>
      <c r="Z244" s="23"/>
      <c r="AA244" s="23"/>
      <c r="AB244" s="21"/>
      <c r="AC244" s="12"/>
      <c r="AD244" s="21"/>
    </row>
    <row r="245" spans="1:31" x14ac:dyDescent="0.25">
      <c r="E245" s="23"/>
      <c r="F245" s="20"/>
      <c r="G245" s="22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21"/>
      <c r="X245" s="21"/>
      <c r="Y245" s="21"/>
      <c r="Z245" s="23"/>
      <c r="AA245" s="23"/>
      <c r="AB245" s="21"/>
      <c r="AC245" s="12"/>
      <c r="AD245" s="21"/>
    </row>
    <row r="246" spans="1:31" x14ac:dyDescent="0.25">
      <c r="E246" s="23"/>
      <c r="F246" s="20"/>
      <c r="G246" s="22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21"/>
      <c r="X246" s="21"/>
      <c r="Y246" s="21"/>
      <c r="Z246" s="23"/>
      <c r="AA246" s="23"/>
      <c r="AB246" s="21"/>
      <c r="AC246" s="12"/>
      <c r="AD246" s="21"/>
    </row>
    <row r="247" spans="1:31" x14ac:dyDescent="0.25">
      <c r="E247" s="23"/>
      <c r="F247" s="20"/>
      <c r="G247" s="22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21"/>
      <c r="X247" s="21"/>
      <c r="Y247" s="21"/>
      <c r="Z247" s="23"/>
      <c r="AA247" s="23"/>
      <c r="AB247" s="21"/>
      <c r="AC247" s="12"/>
      <c r="AD247" s="21"/>
    </row>
    <row r="248" spans="1:31" x14ac:dyDescent="0.25">
      <c r="E248" s="23"/>
      <c r="F248" s="20"/>
      <c r="G248" s="22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21"/>
      <c r="X248" s="21"/>
      <c r="Y248" s="21"/>
      <c r="Z248" s="23"/>
      <c r="AA248" s="23"/>
      <c r="AB248" s="21"/>
      <c r="AC248" s="12"/>
      <c r="AD248" s="21"/>
    </row>
    <row r="249" spans="1:31" x14ac:dyDescent="0.25">
      <c r="E249" s="23"/>
      <c r="F249" s="20"/>
      <c r="G249" s="22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21"/>
      <c r="X249" s="21"/>
      <c r="Y249" s="21"/>
      <c r="Z249" s="23"/>
      <c r="AA249" s="23"/>
      <c r="AB249" s="21"/>
      <c r="AC249" s="12"/>
      <c r="AD249" s="21"/>
    </row>
    <row r="250" spans="1:31" x14ac:dyDescent="0.25">
      <c r="E250" s="23"/>
      <c r="F250" s="20"/>
      <c r="G250" s="22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21"/>
      <c r="X250" s="21"/>
      <c r="Y250" s="21"/>
      <c r="Z250" s="23"/>
      <c r="AA250" s="23"/>
      <c r="AB250" s="21"/>
      <c r="AC250" s="12"/>
      <c r="AD250" s="21"/>
    </row>
    <row r="251" spans="1:31" x14ac:dyDescent="0.25">
      <c r="E251" s="23"/>
      <c r="F251" s="20"/>
      <c r="G251" s="22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21"/>
      <c r="X251" s="21"/>
      <c r="Y251" s="21"/>
      <c r="Z251" s="23"/>
      <c r="AA251" s="23"/>
      <c r="AB251" s="21"/>
      <c r="AC251" s="12"/>
      <c r="AD251" s="21"/>
    </row>
    <row r="252" spans="1:31" x14ac:dyDescent="0.25">
      <c r="E252" s="23"/>
      <c r="F252" s="20"/>
      <c r="G252" s="22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21"/>
      <c r="X252" s="21"/>
      <c r="Y252" s="21"/>
      <c r="Z252" s="23"/>
      <c r="AA252" s="23"/>
      <c r="AB252" s="21"/>
      <c r="AC252" s="12"/>
      <c r="AD252" s="21"/>
    </row>
    <row r="253" spans="1:31" x14ac:dyDescent="0.25">
      <c r="E253" s="23"/>
      <c r="F253" s="20"/>
      <c r="G253" s="22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21"/>
      <c r="X253" s="21"/>
      <c r="Y253" s="21"/>
      <c r="Z253" s="23"/>
      <c r="AA253" s="23"/>
      <c r="AB253" s="21"/>
      <c r="AC253" s="12"/>
      <c r="AD253" s="21"/>
    </row>
    <row r="254" spans="1:31" x14ac:dyDescent="0.25">
      <c r="E254" s="23"/>
      <c r="F254" s="20"/>
      <c r="G254" s="22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21"/>
      <c r="X254" s="21"/>
      <c r="Y254" s="21"/>
      <c r="Z254" s="23"/>
      <c r="AA254" s="23"/>
      <c r="AB254" s="21"/>
      <c r="AC254" s="12"/>
      <c r="AD254" s="21"/>
    </row>
    <row r="255" spans="1:31" x14ac:dyDescent="0.25">
      <c r="E255" s="23"/>
      <c r="F255" s="20"/>
      <c r="G255" s="22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21"/>
      <c r="X255" s="21"/>
      <c r="Y255" s="21"/>
      <c r="Z255" s="23"/>
      <c r="AA255" s="23"/>
      <c r="AB255" s="21"/>
      <c r="AC255" s="12"/>
      <c r="AD255" s="21"/>
    </row>
    <row r="256" spans="1:31" x14ac:dyDescent="0.25">
      <c r="E256" s="23"/>
      <c r="F256" s="20"/>
      <c r="G256" s="22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21"/>
      <c r="X256" s="21"/>
      <c r="Y256" s="21"/>
      <c r="Z256" s="23"/>
      <c r="AA256" s="23"/>
      <c r="AB256" s="21"/>
      <c r="AC256" s="12"/>
      <c r="AD256" s="21"/>
    </row>
    <row r="257" spans="5:30" x14ac:dyDescent="0.25">
      <c r="E257" s="23"/>
      <c r="F257" s="20"/>
      <c r="G257" s="22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21"/>
      <c r="X257" s="21"/>
      <c r="Y257" s="21"/>
      <c r="Z257" s="23"/>
      <c r="AA257" s="23"/>
      <c r="AB257" s="21"/>
      <c r="AC257" s="12"/>
      <c r="AD257" s="21"/>
    </row>
    <row r="258" spans="5:30" x14ac:dyDescent="0.25">
      <c r="E258" s="23"/>
      <c r="F258" s="20"/>
      <c r="G258" s="22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21"/>
      <c r="X258" s="21"/>
      <c r="Y258" s="21"/>
      <c r="Z258" s="23"/>
      <c r="AA258" s="23"/>
      <c r="AB258" s="21"/>
      <c r="AC258" s="12"/>
      <c r="AD258" s="21"/>
    </row>
    <row r="259" spans="5:30" x14ac:dyDescent="0.25">
      <c r="E259" s="23"/>
      <c r="F259" s="20"/>
      <c r="G259" s="22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21"/>
      <c r="X259" s="21"/>
      <c r="Y259" s="21"/>
      <c r="Z259" s="23"/>
      <c r="AA259" s="23"/>
      <c r="AB259" s="21"/>
      <c r="AC259" s="12"/>
      <c r="AD259" s="21"/>
    </row>
    <row r="260" spans="5:30" x14ac:dyDescent="0.25">
      <c r="E260" s="23"/>
      <c r="F260" s="20"/>
      <c r="G260" s="22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21"/>
      <c r="X260" s="21"/>
      <c r="Y260" s="21"/>
      <c r="Z260" s="23"/>
      <c r="AA260" s="23"/>
      <c r="AB260" s="21"/>
      <c r="AC260" s="12"/>
      <c r="AD260" s="21"/>
    </row>
    <row r="261" spans="5:30" x14ac:dyDescent="0.25">
      <c r="E261" s="23"/>
      <c r="F261" s="20"/>
      <c r="G261" s="22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21"/>
      <c r="X261" s="21"/>
      <c r="Y261" s="21"/>
      <c r="Z261" s="23"/>
      <c r="AA261" s="23"/>
      <c r="AB261" s="21"/>
      <c r="AC261" s="12"/>
      <c r="AD261" s="21"/>
    </row>
    <row r="262" spans="5:30" x14ac:dyDescent="0.25">
      <c r="E262" s="23"/>
      <c r="F262" s="20"/>
      <c r="G262" s="22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21"/>
      <c r="X262" s="21"/>
      <c r="Y262" s="21"/>
      <c r="Z262" s="23"/>
      <c r="AA262" s="23"/>
      <c r="AB262" s="21"/>
      <c r="AC262" s="12"/>
      <c r="AD262" s="21"/>
    </row>
    <row r="263" spans="5:30" x14ac:dyDescent="0.25">
      <c r="E263" s="23"/>
      <c r="F263" s="20"/>
      <c r="G263" s="22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21"/>
      <c r="X263" s="21"/>
      <c r="Y263" s="21"/>
      <c r="Z263" s="23"/>
      <c r="AA263" s="23"/>
      <c r="AB263" s="21"/>
      <c r="AC263" s="12"/>
      <c r="AD263" s="21"/>
    </row>
    <row r="264" spans="5:30" x14ac:dyDescent="0.25">
      <c r="E264" s="23"/>
      <c r="F264" s="20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21"/>
      <c r="X264" s="21"/>
      <c r="Y264" s="21"/>
      <c r="Z264" s="23"/>
      <c r="AA264" s="23"/>
      <c r="AB264" s="21"/>
      <c r="AC264" s="12"/>
      <c r="AD264" s="21"/>
    </row>
    <row r="265" spans="5:30" x14ac:dyDescent="0.25">
      <c r="E265" s="23"/>
      <c r="F265" s="20"/>
      <c r="G265" s="2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21"/>
      <c r="X265" s="21"/>
      <c r="Y265" s="21"/>
      <c r="Z265" s="23"/>
      <c r="AA265" s="23"/>
      <c r="AB265" s="21"/>
      <c r="AC265" s="12"/>
      <c r="AD265" s="21"/>
    </row>
    <row r="266" spans="5:30" x14ac:dyDescent="0.25">
      <c r="E266" s="23"/>
      <c r="F266" s="20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21"/>
      <c r="X266" s="21"/>
      <c r="Y266" s="21"/>
      <c r="Z266" s="23"/>
      <c r="AA266" s="23"/>
      <c r="AB266" s="21"/>
      <c r="AC266" s="12"/>
      <c r="AD266" s="21"/>
    </row>
    <row r="267" spans="5:30" x14ac:dyDescent="0.25">
      <c r="E267" s="23"/>
      <c r="F267" s="20"/>
      <c r="G267" s="2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21"/>
      <c r="X267" s="21"/>
      <c r="Y267" s="21"/>
      <c r="Z267" s="23"/>
      <c r="AA267" s="23"/>
      <c r="AB267" s="21"/>
      <c r="AC267" s="12"/>
      <c r="AD267" s="21"/>
    </row>
    <row r="268" spans="5:30" x14ac:dyDescent="0.25">
      <c r="E268" s="23"/>
      <c r="F268" s="20"/>
      <c r="G268" s="2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21"/>
      <c r="X268" s="21"/>
      <c r="Y268" s="21"/>
      <c r="Z268" s="23"/>
      <c r="AA268" s="23"/>
      <c r="AB268" s="21"/>
      <c r="AC268" s="12"/>
      <c r="AD268" s="21"/>
    </row>
    <row r="269" spans="5:30" x14ac:dyDescent="0.25">
      <c r="E269" s="23"/>
      <c r="F269" s="20"/>
      <c r="G269" s="22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21"/>
      <c r="X269" s="21"/>
      <c r="Y269" s="21"/>
      <c r="Z269" s="23"/>
      <c r="AA269" s="23"/>
      <c r="AB269" s="21"/>
      <c r="AC269" s="12"/>
      <c r="AD269" s="21"/>
    </row>
    <row r="270" spans="5:30" x14ac:dyDescent="0.25">
      <c r="E270" s="23"/>
      <c r="F270" s="20"/>
      <c r="G270" s="22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21"/>
      <c r="X270" s="21"/>
      <c r="Y270" s="21"/>
      <c r="Z270" s="23"/>
      <c r="AA270" s="23"/>
      <c r="AB270" s="21"/>
      <c r="AC270" s="12"/>
      <c r="AD270" s="21"/>
    </row>
    <row r="271" spans="5:30" x14ac:dyDescent="0.25">
      <c r="E271" s="23"/>
      <c r="F271" s="20"/>
      <c r="G271" s="22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21"/>
      <c r="X271" s="21"/>
      <c r="Y271" s="21"/>
      <c r="Z271" s="23"/>
      <c r="AA271" s="23"/>
      <c r="AB271" s="21"/>
      <c r="AC271" s="12"/>
      <c r="AD271" s="21"/>
    </row>
    <row r="272" spans="5:30" x14ac:dyDescent="0.25">
      <c r="E272" s="23"/>
      <c r="F272" s="20"/>
      <c r="G272" s="22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21"/>
      <c r="X272" s="21"/>
      <c r="Y272" s="21"/>
      <c r="Z272" s="23"/>
      <c r="AA272" s="23"/>
      <c r="AB272" s="21"/>
      <c r="AC272" s="12"/>
      <c r="AD272" s="21"/>
    </row>
    <row r="273" spans="5:30" x14ac:dyDescent="0.25">
      <c r="E273" s="23"/>
      <c r="F273" s="20"/>
      <c r="G273" s="22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21"/>
      <c r="X273" s="21"/>
      <c r="Y273" s="21"/>
      <c r="Z273" s="23"/>
      <c r="AA273" s="23"/>
      <c r="AB273" s="21"/>
      <c r="AC273" s="12"/>
      <c r="AD273" s="21"/>
    </row>
    <row r="274" spans="5:30" x14ac:dyDescent="0.25">
      <c r="E274" s="23"/>
      <c r="F274" s="20"/>
      <c r="G274" s="22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21"/>
      <c r="X274" s="21"/>
      <c r="Y274" s="21"/>
      <c r="Z274" s="23"/>
      <c r="AA274" s="23"/>
      <c r="AB274" s="21"/>
      <c r="AC274" s="12"/>
      <c r="AD274" s="21"/>
    </row>
    <row r="275" spans="5:30" x14ac:dyDescent="0.25">
      <c r="E275" s="23"/>
      <c r="F275" s="20"/>
      <c r="G275" s="22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21"/>
      <c r="X275" s="21"/>
      <c r="Y275" s="21"/>
      <c r="Z275" s="23"/>
      <c r="AA275" s="23"/>
      <c r="AB275" s="21"/>
      <c r="AC275" s="12"/>
      <c r="AD275" s="21"/>
    </row>
    <row r="276" spans="5:30" x14ac:dyDescent="0.25">
      <c r="E276" s="23"/>
      <c r="F276" s="20"/>
      <c r="G276" s="22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21"/>
      <c r="X276" s="21"/>
      <c r="Y276" s="21"/>
      <c r="Z276" s="23"/>
      <c r="AA276" s="23"/>
      <c r="AB276" s="21"/>
      <c r="AC276" s="12"/>
      <c r="AD276" s="21"/>
    </row>
    <row r="277" spans="5:30" x14ac:dyDescent="0.25">
      <c r="E277" s="23"/>
      <c r="F277" s="20"/>
      <c r="G277" s="22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21"/>
      <c r="X277" s="21"/>
      <c r="Y277" s="21"/>
      <c r="Z277" s="23"/>
      <c r="AA277" s="23"/>
      <c r="AB277" s="21"/>
      <c r="AC277" s="12"/>
      <c r="AD277" s="21"/>
    </row>
    <row r="278" spans="5:30" x14ac:dyDescent="0.25">
      <c r="E278" s="23"/>
      <c r="F278" s="20"/>
      <c r="G278" s="22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21"/>
      <c r="X278" s="21"/>
      <c r="Y278" s="21"/>
      <c r="Z278" s="23"/>
      <c r="AA278" s="23"/>
      <c r="AB278" s="21"/>
      <c r="AC278" s="12"/>
      <c r="AD278" s="21"/>
    </row>
    <row r="279" spans="5:30" x14ac:dyDescent="0.25">
      <c r="E279" s="23"/>
      <c r="F279" s="20"/>
      <c r="G279" s="22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21"/>
      <c r="X279" s="21"/>
      <c r="Y279" s="21"/>
      <c r="Z279" s="23"/>
      <c r="AA279" s="23"/>
      <c r="AB279" s="21"/>
      <c r="AC279" s="12"/>
      <c r="AD279" s="21"/>
    </row>
    <row r="280" spans="5:30" x14ac:dyDescent="0.25">
      <c r="E280" s="23"/>
      <c r="F280" s="20"/>
      <c r="G280" s="22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21"/>
      <c r="X280" s="21"/>
      <c r="Y280" s="21"/>
      <c r="Z280" s="23"/>
      <c r="AA280" s="23"/>
      <c r="AB280" s="21"/>
      <c r="AC280" s="12"/>
      <c r="AD280" s="21"/>
    </row>
    <row r="281" spans="5:30" x14ac:dyDescent="0.25">
      <c r="E281" s="23"/>
      <c r="F281" s="20"/>
      <c r="G281" s="22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21"/>
      <c r="X281" s="21"/>
      <c r="Y281" s="21"/>
      <c r="Z281" s="23"/>
      <c r="AA281" s="23"/>
      <c r="AB281" s="21"/>
      <c r="AC281" s="12"/>
      <c r="AD281" s="21"/>
    </row>
    <row r="282" spans="5:30" x14ac:dyDescent="0.25">
      <c r="E282" s="23"/>
      <c r="F282" s="20"/>
      <c r="G282" s="22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21"/>
      <c r="X282" s="21"/>
      <c r="Y282" s="21"/>
      <c r="Z282" s="23"/>
      <c r="AA282" s="23"/>
      <c r="AB282" s="21"/>
      <c r="AC282" s="12"/>
      <c r="AD282" s="21"/>
    </row>
    <row r="283" spans="5:30" x14ac:dyDescent="0.25">
      <c r="E283" s="23"/>
      <c r="F283" s="20"/>
      <c r="G283" s="22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21"/>
      <c r="X283" s="21"/>
      <c r="Y283" s="21"/>
      <c r="Z283" s="23"/>
      <c r="AA283" s="23"/>
      <c r="AB283" s="21"/>
      <c r="AC283" s="12"/>
      <c r="AD283" s="21"/>
    </row>
    <row r="284" spans="5:30" x14ac:dyDescent="0.25">
      <c r="E284" s="23"/>
      <c r="F284" s="20"/>
      <c r="G284" s="22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21"/>
      <c r="X284" s="21"/>
      <c r="Y284" s="21"/>
      <c r="Z284" s="23"/>
      <c r="AA284" s="23"/>
      <c r="AB284" s="21"/>
      <c r="AC284" s="12"/>
      <c r="AD284" s="21"/>
    </row>
    <row r="285" spans="5:30" x14ac:dyDescent="0.25">
      <c r="E285" s="23"/>
      <c r="F285" s="20"/>
      <c r="G285" s="22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21"/>
      <c r="X285" s="21"/>
      <c r="Y285" s="21"/>
      <c r="Z285" s="23"/>
      <c r="AA285" s="23"/>
      <c r="AB285" s="21"/>
      <c r="AC285" s="12"/>
      <c r="AD285" s="21"/>
    </row>
    <row r="286" spans="5:30" x14ac:dyDescent="0.25">
      <c r="E286" s="23"/>
      <c r="F286" s="20"/>
      <c r="G286" s="22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21"/>
      <c r="X286" s="21"/>
      <c r="Y286" s="21"/>
      <c r="Z286" s="23"/>
      <c r="AA286" s="23"/>
      <c r="AB286" s="21"/>
      <c r="AC286" s="12"/>
      <c r="AD286" s="21"/>
    </row>
    <row r="287" spans="5:30" x14ac:dyDescent="0.25">
      <c r="E287" s="23"/>
      <c r="F287" s="20"/>
      <c r="G287" s="22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21"/>
      <c r="X287" s="21"/>
      <c r="Y287" s="21"/>
      <c r="Z287" s="23"/>
      <c r="AA287" s="23"/>
      <c r="AB287" s="21"/>
      <c r="AC287" s="12"/>
      <c r="AD287" s="21"/>
    </row>
    <row r="288" spans="5:30" x14ac:dyDescent="0.25">
      <c r="E288" s="23"/>
      <c r="F288" s="20"/>
      <c r="G288" s="22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21"/>
      <c r="X288" s="21"/>
      <c r="Y288" s="21"/>
      <c r="Z288" s="23"/>
      <c r="AA288" s="23"/>
      <c r="AB288" s="21"/>
      <c r="AC288" s="12"/>
      <c r="AD288" s="21"/>
    </row>
    <row r="289" spans="5:30" x14ac:dyDescent="0.25">
      <c r="E289" s="23"/>
      <c r="F289" s="20"/>
      <c r="G289" s="22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21"/>
      <c r="X289" s="21"/>
      <c r="Y289" s="21"/>
      <c r="Z289" s="23"/>
      <c r="AA289" s="23"/>
      <c r="AB289" s="21"/>
      <c r="AC289" s="12"/>
      <c r="AD289" s="21"/>
    </row>
    <row r="290" spans="5:30" x14ac:dyDescent="0.25">
      <c r="E290" s="23"/>
      <c r="F290" s="20"/>
      <c r="G290" s="22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21"/>
      <c r="X290" s="21"/>
      <c r="Y290" s="21"/>
      <c r="Z290" s="23"/>
      <c r="AA290" s="23"/>
      <c r="AB290" s="21"/>
      <c r="AC290" s="12"/>
      <c r="AD290" s="21"/>
    </row>
    <row r="291" spans="5:30" x14ac:dyDescent="0.25">
      <c r="E291" s="23"/>
      <c r="F291" s="20"/>
      <c r="G291" s="22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21"/>
      <c r="X291" s="21"/>
      <c r="Y291" s="21"/>
      <c r="Z291" s="23"/>
      <c r="AA291" s="23"/>
      <c r="AB291" s="21"/>
      <c r="AC291" s="12"/>
      <c r="AD291" s="21"/>
    </row>
    <row r="292" spans="5:30" x14ac:dyDescent="0.25">
      <c r="E292" s="23"/>
      <c r="F292" s="20"/>
      <c r="G292" s="22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21"/>
      <c r="X292" s="21"/>
      <c r="Y292" s="21"/>
      <c r="Z292" s="23"/>
      <c r="AA292" s="23"/>
      <c r="AB292" s="21"/>
      <c r="AC292" s="12"/>
      <c r="AD292" s="21"/>
    </row>
    <row r="293" spans="5:30" x14ac:dyDescent="0.25">
      <c r="E293" s="23"/>
      <c r="F293" s="20"/>
      <c r="G293" s="22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21"/>
      <c r="X293" s="21"/>
      <c r="Y293" s="21"/>
      <c r="Z293" s="23"/>
      <c r="AA293" s="23"/>
      <c r="AB293" s="21"/>
      <c r="AC293" s="12"/>
      <c r="AD293" s="21"/>
    </row>
    <row r="294" spans="5:30" x14ac:dyDescent="0.25">
      <c r="E294" s="23"/>
      <c r="F294" s="20"/>
      <c r="G294" s="22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21"/>
      <c r="X294" s="21"/>
      <c r="Y294" s="21"/>
      <c r="Z294" s="23"/>
      <c r="AA294" s="23"/>
      <c r="AB294" s="21"/>
      <c r="AC294" s="12"/>
      <c r="AD294" s="21"/>
    </row>
    <row r="295" spans="5:30" x14ac:dyDescent="0.25">
      <c r="E295" s="23"/>
      <c r="F295" s="20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21"/>
      <c r="X295" s="21"/>
      <c r="Y295" s="21"/>
      <c r="Z295" s="23"/>
      <c r="AA295" s="23"/>
      <c r="AB295" s="21"/>
      <c r="AC295" s="12"/>
      <c r="AD295" s="21"/>
    </row>
    <row r="296" spans="5:30" x14ac:dyDescent="0.25">
      <c r="E296" s="23"/>
      <c r="F296" s="20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21"/>
      <c r="X296" s="21"/>
      <c r="Y296" s="21"/>
      <c r="Z296" s="23"/>
      <c r="AA296" s="23"/>
      <c r="AB296" s="21"/>
      <c r="AC296" s="12"/>
      <c r="AD296" s="21"/>
    </row>
    <row r="297" spans="5:30" x14ac:dyDescent="0.25">
      <c r="E297" s="23"/>
      <c r="F297" s="20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21"/>
      <c r="X297" s="21"/>
      <c r="Y297" s="21"/>
      <c r="Z297" s="23"/>
      <c r="AA297" s="23"/>
      <c r="AB297" s="21"/>
      <c r="AC297" s="12"/>
      <c r="AD297" s="21"/>
    </row>
    <row r="298" spans="5:30" x14ac:dyDescent="0.25">
      <c r="E298" s="23"/>
      <c r="F298" s="20"/>
      <c r="G298" s="22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21"/>
      <c r="X298" s="21"/>
      <c r="Y298" s="21"/>
      <c r="Z298" s="23"/>
      <c r="AA298" s="23"/>
      <c r="AB298" s="21"/>
      <c r="AC298" s="12"/>
      <c r="AD298" s="21"/>
    </row>
    <row r="299" spans="5:30" x14ac:dyDescent="0.25">
      <c r="E299" s="23"/>
      <c r="F299" s="20"/>
      <c r="G299" s="22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21"/>
      <c r="X299" s="21"/>
      <c r="Y299" s="21"/>
      <c r="Z299" s="23"/>
      <c r="AA299" s="23"/>
      <c r="AB299" s="21"/>
      <c r="AC299" s="12"/>
      <c r="AD299" s="21"/>
    </row>
    <row r="300" spans="5:30" x14ac:dyDescent="0.25">
      <c r="E300" s="23"/>
      <c r="F300" s="20"/>
      <c r="G300" s="22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21"/>
      <c r="X300" s="21"/>
      <c r="Y300" s="21"/>
      <c r="Z300" s="23"/>
      <c r="AA300" s="23"/>
      <c r="AB300" s="21"/>
      <c r="AC300" s="12"/>
      <c r="AD300" s="21"/>
    </row>
    <row r="301" spans="5:30" x14ac:dyDescent="0.25">
      <c r="E301" s="23"/>
      <c r="F301" s="20"/>
      <c r="G301" s="22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21"/>
      <c r="X301" s="21"/>
      <c r="Y301" s="21"/>
      <c r="Z301" s="23"/>
      <c r="AA301" s="23"/>
      <c r="AB301" s="21"/>
      <c r="AC301" s="12"/>
      <c r="AD301" s="21"/>
    </row>
    <row r="302" spans="5:30" x14ac:dyDescent="0.25">
      <c r="E302" s="23"/>
      <c r="F302" s="20"/>
      <c r="G302" s="22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21"/>
      <c r="X302" s="21"/>
      <c r="Y302" s="21"/>
      <c r="Z302" s="23"/>
      <c r="AA302" s="23"/>
      <c r="AB302" s="21"/>
      <c r="AC302" s="12"/>
      <c r="AD302" s="21"/>
    </row>
    <row r="303" spans="5:30" x14ac:dyDescent="0.25">
      <c r="E303" s="23"/>
      <c r="F303" s="20"/>
      <c r="G303" s="22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21"/>
      <c r="X303" s="21"/>
      <c r="Y303" s="21"/>
      <c r="Z303" s="23"/>
      <c r="AA303" s="23"/>
      <c r="AB303" s="21"/>
      <c r="AC303" s="12"/>
      <c r="AD303" s="21"/>
    </row>
    <row r="304" spans="5:30" x14ac:dyDescent="0.25">
      <c r="E304" s="23"/>
      <c r="F304" s="20"/>
      <c r="G304" s="22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21"/>
      <c r="X304" s="21"/>
      <c r="Y304" s="21"/>
      <c r="Z304" s="23"/>
      <c r="AA304" s="23"/>
      <c r="AB304" s="21"/>
      <c r="AC304" s="12"/>
      <c r="AD304" s="21"/>
    </row>
    <row r="305" spans="5:30" x14ac:dyDescent="0.25">
      <c r="E305" s="23"/>
      <c r="F305" s="20"/>
      <c r="G305" s="22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21"/>
      <c r="X305" s="21"/>
      <c r="Y305" s="21"/>
      <c r="Z305" s="23"/>
      <c r="AA305" s="23"/>
      <c r="AB305" s="21"/>
      <c r="AC305" s="12"/>
      <c r="AD305" s="21"/>
    </row>
    <row r="306" spans="5:30" x14ac:dyDescent="0.25">
      <c r="E306" s="23"/>
      <c r="F306" s="20"/>
      <c r="G306" s="22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21"/>
      <c r="X306" s="21"/>
      <c r="Y306" s="21"/>
      <c r="Z306" s="23"/>
      <c r="AA306" s="23"/>
      <c r="AB306" s="21"/>
      <c r="AC306" s="12"/>
      <c r="AD306" s="21"/>
    </row>
    <row r="307" spans="5:30" x14ac:dyDescent="0.25">
      <c r="E307" s="23"/>
      <c r="F307" s="20"/>
      <c r="G307" s="22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21"/>
      <c r="X307" s="21"/>
      <c r="Y307" s="21"/>
      <c r="Z307" s="23"/>
      <c r="AA307" s="23"/>
      <c r="AB307" s="21"/>
      <c r="AC307" s="12"/>
      <c r="AD307" s="21"/>
    </row>
    <row r="308" spans="5:30" x14ac:dyDescent="0.25">
      <c r="E308" s="23"/>
      <c r="F308" s="20"/>
      <c r="G308" s="22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21"/>
      <c r="X308" s="21"/>
      <c r="Y308" s="21"/>
      <c r="Z308" s="23"/>
      <c r="AA308" s="23"/>
      <c r="AB308" s="21"/>
      <c r="AC308" s="12"/>
      <c r="AD308" s="21"/>
    </row>
    <row r="309" spans="5:30" x14ac:dyDescent="0.25">
      <c r="E309" s="23"/>
      <c r="F309" s="20"/>
      <c r="G309" s="22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21"/>
      <c r="X309" s="21"/>
      <c r="Y309" s="21"/>
      <c r="Z309" s="23"/>
      <c r="AA309" s="23"/>
      <c r="AB309" s="21"/>
      <c r="AC309" s="12"/>
      <c r="AD309" s="21"/>
    </row>
    <row r="310" spans="5:30" x14ac:dyDescent="0.25">
      <c r="E310" s="23"/>
      <c r="F310" s="20"/>
      <c r="G310" s="22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21"/>
      <c r="X310" s="21"/>
      <c r="Y310" s="21"/>
      <c r="Z310" s="23"/>
      <c r="AA310" s="23"/>
      <c r="AB310" s="21"/>
      <c r="AC310" s="12"/>
      <c r="AD310" s="21"/>
    </row>
    <row r="311" spans="5:30" x14ac:dyDescent="0.25">
      <c r="E311" s="23"/>
      <c r="F311" s="20"/>
      <c r="G311" s="22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21"/>
      <c r="X311" s="21"/>
      <c r="Y311" s="21"/>
      <c r="Z311" s="23"/>
      <c r="AA311" s="23"/>
      <c r="AB311" s="21"/>
      <c r="AC311" s="12"/>
      <c r="AD311" s="21"/>
    </row>
    <row r="312" spans="5:30" x14ac:dyDescent="0.25">
      <c r="E312" s="23"/>
      <c r="F312" s="20"/>
      <c r="G312" s="22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21"/>
      <c r="X312" s="21"/>
      <c r="Y312" s="21"/>
      <c r="Z312" s="23"/>
      <c r="AA312" s="23"/>
      <c r="AB312" s="21"/>
      <c r="AC312" s="12"/>
      <c r="AD312" s="21"/>
    </row>
    <row r="313" spans="5:30" x14ac:dyDescent="0.25">
      <c r="E313" s="23"/>
      <c r="F313" s="20"/>
      <c r="G313" s="22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1"/>
      <c r="X313" s="21"/>
      <c r="Y313" s="21"/>
      <c r="Z313" s="23"/>
      <c r="AA313" s="23"/>
      <c r="AB313" s="21"/>
      <c r="AC313" s="12"/>
      <c r="AD313" s="21"/>
    </row>
    <row r="314" spans="5:30" x14ac:dyDescent="0.25">
      <c r="E314" s="23"/>
      <c r="F314" s="20"/>
      <c r="G314" s="22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21"/>
      <c r="X314" s="21"/>
      <c r="Y314" s="21"/>
      <c r="Z314" s="23"/>
      <c r="AA314" s="23"/>
      <c r="AB314" s="21"/>
      <c r="AC314" s="12"/>
      <c r="AD314" s="21"/>
    </row>
    <row r="315" spans="5:30" x14ac:dyDescent="0.25">
      <c r="E315" s="23"/>
      <c r="F315" s="20"/>
      <c r="G315" s="22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1"/>
      <c r="X315" s="21"/>
      <c r="Y315" s="21"/>
      <c r="Z315" s="23"/>
      <c r="AA315" s="23"/>
      <c r="AB315" s="21"/>
      <c r="AC315" s="12"/>
      <c r="AD315" s="21"/>
    </row>
    <row r="316" spans="5:30" x14ac:dyDescent="0.25">
      <c r="E316" s="23"/>
      <c r="F316" s="20"/>
      <c r="G316" s="22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1"/>
      <c r="X316" s="21"/>
      <c r="Y316" s="21"/>
      <c r="Z316" s="23"/>
      <c r="AA316" s="23"/>
      <c r="AB316" s="21"/>
      <c r="AC316" s="12"/>
      <c r="AD316" s="21"/>
    </row>
    <row r="317" spans="5:30" x14ac:dyDescent="0.25">
      <c r="E317" s="23"/>
      <c r="F317" s="20"/>
      <c r="G317" s="22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21"/>
      <c r="X317" s="21"/>
      <c r="Y317" s="21"/>
      <c r="Z317" s="23"/>
      <c r="AA317" s="23"/>
      <c r="AB317" s="21"/>
      <c r="AC317" s="12"/>
      <c r="AD317" s="21"/>
    </row>
    <row r="318" spans="5:30" x14ac:dyDescent="0.25">
      <c r="F318" s="20"/>
      <c r="G318" s="22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AC318" s="12"/>
    </row>
    <row r="319" spans="5:30" x14ac:dyDescent="0.25">
      <c r="F319" s="20"/>
      <c r="G319" s="22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AC319" s="12"/>
    </row>
    <row r="320" spans="5:30" x14ac:dyDescent="0.25">
      <c r="AC320" s="12"/>
    </row>
    <row r="321" spans="29:29" x14ac:dyDescent="0.25">
      <c r="AC321" s="12"/>
    </row>
    <row r="322" spans="29:29" x14ac:dyDescent="0.25">
      <c r="AC322" s="12"/>
    </row>
    <row r="323" spans="29:29" x14ac:dyDescent="0.25">
      <c r="AC323" s="12"/>
    </row>
    <row r="324" spans="29:29" x14ac:dyDescent="0.25">
      <c r="AC324" s="12"/>
    </row>
    <row r="325" spans="29:29" x14ac:dyDescent="0.25">
      <c r="AC325" s="12"/>
    </row>
    <row r="326" spans="29:29" x14ac:dyDescent="0.25">
      <c r="AC326" s="12"/>
    </row>
    <row r="327" spans="29:29" x14ac:dyDescent="0.25">
      <c r="AC327" s="12"/>
    </row>
    <row r="328" spans="29:29" x14ac:dyDescent="0.25">
      <c r="AC328" s="12"/>
    </row>
    <row r="329" spans="29:29" x14ac:dyDescent="0.25">
      <c r="AC329" s="12"/>
    </row>
    <row r="330" spans="29:29" x14ac:dyDescent="0.25">
      <c r="AC330" s="12"/>
    </row>
    <row r="331" spans="29:29" x14ac:dyDescent="0.25">
      <c r="AC331" s="12"/>
    </row>
    <row r="332" spans="29:29" x14ac:dyDescent="0.25">
      <c r="AC332" s="12"/>
    </row>
    <row r="333" spans="29:29" x14ac:dyDescent="0.25">
      <c r="AC333" s="12"/>
    </row>
    <row r="334" spans="29:29" x14ac:dyDescent="0.25">
      <c r="AC334" s="12"/>
    </row>
    <row r="335" spans="29:29" x14ac:dyDescent="0.25">
      <c r="AC335" s="12"/>
    </row>
    <row r="336" spans="29:29" x14ac:dyDescent="0.25">
      <c r="AC336" s="12"/>
    </row>
    <row r="337" spans="29:29" x14ac:dyDescent="0.25">
      <c r="AC337" s="12"/>
    </row>
    <row r="338" spans="29:29" x14ac:dyDescent="0.25">
      <c r="AC338" s="12"/>
    </row>
    <row r="339" spans="29:29" x14ac:dyDescent="0.25">
      <c r="AC339" s="12"/>
    </row>
    <row r="340" spans="29:29" x14ac:dyDescent="0.25">
      <c r="AC340" s="12"/>
    </row>
    <row r="341" spans="29:29" x14ac:dyDescent="0.25">
      <c r="AC341" s="12"/>
    </row>
    <row r="342" spans="29:29" x14ac:dyDescent="0.25">
      <c r="AC342" s="12"/>
    </row>
    <row r="343" spans="29:29" x14ac:dyDescent="0.25">
      <c r="AC343" s="12"/>
    </row>
    <row r="344" spans="29:29" x14ac:dyDescent="0.25">
      <c r="AC344" s="12"/>
    </row>
    <row r="345" spans="29:29" x14ac:dyDescent="0.25">
      <c r="AC345" s="12"/>
    </row>
    <row r="346" spans="29:29" x14ac:dyDescent="0.25">
      <c r="AC346" s="12"/>
    </row>
    <row r="347" spans="29:29" x14ac:dyDescent="0.25">
      <c r="AC347" s="12"/>
    </row>
    <row r="348" spans="29:29" x14ac:dyDescent="0.25">
      <c r="AC348" s="12"/>
    </row>
    <row r="349" spans="29:29" x14ac:dyDescent="0.25">
      <c r="AC349" s="12"/>
    </row>
    <row r="350" spans="29:29" x14ac:dyDescent="0.25">
      <c r="AC350" s="12"/>
    </row>
    <row r="351" spans="29:29" x14ac:dyDescent="0.25">
      <c r="AC351" s="12"/>
    </row>
    <row r="352" spans="29:29" x14ac:dyDescent="0.25">
      <c r="AC352" s="12"/>
    </row>
    <row r="353" spans="29:29" x14ac:dyDescent="0.25">
      <c r="AC353" s="12"/>
    </row>
    <row r="354" spans="29:29" x14ac:dyDescent="0.25">
      <c r="AC354" s="12"/>
    </row>
    <row r="355" spans="29:29" x14ac:dyDescent="0.25">
      <c r="AC355" s="12"/>
    </row>
    <row r="356" spans="29:29" x14ac:dyDescent="0.25">
      <c r="AC356" s="12"/>
    </row>
    <row r="357" spans="29:29" x14ac:dyDescent="0.25">
      <c r="AC357" s="12"/>
    </row>
    <row r="358" spans="29:29" x14ac:dyDescent="0.25">
      <c r="AC358" s="12"/>
    </row>
    <row r="359" spans="29:29" x14ac:dyDescent="0.25">
      <c r="AC359" s="12"/>
    </row>
    <row r="360" spans="29:29" x14ac:dyDescent="0.25">
      <c r="AC360" s="12"/>
    </row>
    <row r="361" spans="29:29" x14ac:dyDescent="0.25">
      <c r="AC361" s="12"/>
    </row>
    <row r="362" spans="29:29" x14ac:dyDescent="0.25">
      <c r="AC362" s="12"/>
    </row>
    <row r="363" spans="29:29" x14ac:dyDescent="0.25">
      <c r="AC363" s="12"/>
    </row>
    <row r="364" spans="29:29" x14ac:dyDescent="0.25">
      <c r="AC364" s="12"/>
    </row>
    <row r="365" spans="29:29" x14ac:dyDescent="0.25">
      <c r="AC365" s="12"/>
    </row>
    <row r="366" spans="29:29" x14ac:dyDescent="0.25">
      <c r="AC366" s="12"/>
    </row>
    <row r="367" spans="29:29" x14ac:dyDescent="0.25">
      <c r="AC367" s="12"/>
    </row>
    <row r="368" spans="29:29" x14ac:dyDescent="0.25">
      <c r="AC368" s="12"/>
    </row>
    <row r="369" spans="29:29" x14ac:dyDescent="0.25">
      <c r="AC369" s="12"/>
    </row>
    <row r="370" spans="29:29" x14ac:dyDescent="0.25">
      <c r="AC370" s="12"/>
    </row>
    <row r="371" spans="29:29" x14ac:dyDescent="0.25">
      <c r="AC371" s="12"/>
    </row>
    <row r="372" spans="29:29" x14ac:dyDescent="0.25">
      <c r="AC372" s="12"/>
    </row>
    <row r="373" spans="29:29" x14ac:dyDescent="0.25">
      <c r="AC373" s="12"/>
    </row>
    <row r="374" spans="29:29" x14ac:dyDescent="0.25">
      <c r="AC374" s="12"/>
    </row>
    <row r="375" spans="29:29" x14ac:dyDescent="0.25">
      <c r="AC375" s="12"/>
    </row>
    <row r="376" spans="29:29" x14ac:dyDescent="0.25">
      <c r="AC376" s="12"/>
    </row>
    <row r="377" spans="29:29" x14ac:dyDescent="0.25">
      <c r="AC377" s="12"/>
    </row>
    <row r="378" spans="29:29" x14ac:dyDescent="0.25">
      <c r="AC378" s="12"/>
    </row>
    <row r="379" spans="29:29" x14ac:dyDescent="0.25">
      <c r="AC379" s="12"/>
    </row>
    <row r="380" spans="29:29" x14ac:dyDescent="0.25">
      <c r="AC380" s="12"/>
    </row>
    <row r="381" spans="29:29" x14ac:dyDescent="0.25">
      <c r="AC381" s="12"/>
    </row>
    <row r="382" spans="29:29" x14ac:dyDescent="0.25">
      <c r="AC382" s="12"/>
    </row>
    <row r="383" spans="29:29" x14ac:dyDescent="0.25">
      <c r="AC383" s="12"/>
    </row>
    <row r="384" spans="29:29" x14ac:dyDescent="0.25">
      <c r="AC384" s="12"/>
    </row>
    <row r="385" spans="29:29" x14ac:dyDescent="0.25">
      <c r="AC385" s="12"/>
    </row>
    <row r="386" spans="29:29" x14ac:dyDescent="0.25">
      <c r="AC386" s="12"/>
    </row>
    <row r="387" spans="29:29" x14ac:dyDescent="0.25">
      <c r="AC387" s="12"/>
    </row>
    <row r="388" spans="29:29" x14ac:dyDescent="0.25">
      <c r="AC388" s="12"/>
    </row>
    <row r="389" spans="29:29" x14ac:dyDescent="0.25">
      <c r="AC389" s="12"/>
    </row>
    <row r="390" spans="29:29" x14ac:dyDescent="0.25">
      <c r="AC390" s="12"/>
    </row>
    <row r="391" spans="29:29" x14ac:dyDescent="0.25">
      <c r="AC391" s="12"/>
    </row>
    <row r="392" spans="29:29" x14ac:dyDescent="0.25">
      <c r="AC392" s="12"/>
    </row>
    <row r="393" spans="29:29" x14ac:dyDescent="0.25">
      <c r="AC393" s="12"/>
    </row>
    <row r="394" spans="29:29" x14ac:dyDescent="0.25">
      <c r="AC394" s="12"/>
    </row>
    <row r="395" spans="29:29" x14ac:dyDescent="0.25">
      <c r="AC395" s="12"/>
    </row>
    <row r="396" spans="29:29" x14ac:dyDescent="0.25">
      <c r="AC396" s="12"/>
    </row>
    <row r="397" spans="29:29" x14ac:dyDescent="0.25">
      <c r="AC397" s="12"/>
    </row>
    <row r="398" spans="29:29" x14ac:dyDescent="0.25">
      <c r="AC398" s="12"/>
    </row>
    <row r="399" spans="29:29" x14ac:dyDescent="0.25">
      <c r="AC399" s="12"/>
    </row>
    <row r="400" spans="29:29" x14ac:dyDescent="0.25">
      <c r="AC400" s="12"/>
    </row>
    <row r="401" spans="29:29" x14ac:dyDescent="0.25">
      <c r="AC401" s="12"/>
    </row>
    <row r="402" spans="29:29" x14ac:dyDescent="0.25">
      <c r="AC402" s="12"/>
    </row>
    <row r="403" spans="29:29" x14ac:dyDescent="0.25">
      <c r="AC403" s="12"/>
    </row>
    <row r="404" spans="29:29" x14ac:dyDescent="0.25">
      <c r="AC404" s="12"/>
    </row>
    <row r="405" spans="29:29" x14ac:dyDescent="0.25">
      <c r="AC405" s="12"/>
    </row>
    <row r="406" spans="29:29" x14ac:dyDescent="0.25">
      <c r="AC406" s="12"/>
    </row>
    <row r="407" spans="29:29" x14ac:dyDescent="0.25">
      <c r="AC407" s="12"/>
    </row>
    <row r="408" spans="29:29" x14ac:dyDescent="0.25">
      <c r="AC408" s="12"/>
    </row>
    <row r="409" spans="29:29" x14ac:dyDescent="0.25">
      <c r="AC409" s="12"/>
    </row>
    <row r="410" spans="29:29" x14ac:dyDescent="0.25">
      <c r="AC410" s="12"/>
    </row>
    <row r="411" spans="29:29" x14ac:dyDescent="0.25">
      <c r="AC411" s="12"/>
    </row>
    <row r="412" spans="29:29" x14ac:dyDescent="0.25">
      <c r="AC412" s="12"/>
    </row>
    <row r="413" spans="29:29" x14ac:dyDescent="0.25">
      <c r="AC413" s="12"/>
    </row>
    <row r="414" spans="29:29" x14ac:dyDescent="0.25">
      <c r="AC414" s="12"/>
    </row>
    <row r="415" spans="29:29" x14ac:dyDescent="0.25">
      <c r="AC415" s="12"/>
    </row>
    <row r="416" spans="29:29" x14ac:dyDescent="0.25">
      <c r="AC416" s="12"/>
    </row>
    <row r="417" spans="29:29" x14ac:dyDescent="0.25">
      <c r="AC417" s="12"/>
    </row>
    <row r="418" spans="29:29" x14ac:dyDescent="0.25">
      <c r="AC418" s="12"/>
    </row>
    <row r="419" spans="29:29" x14ac:dyDescent="0.25">
      <c r="AC419" s="12"/>
    </row>
    <row r="420" spans="29:29" x14ac:dyDescent="0.25">
      <c r="AC420" s="12"/>
    </row>
    <row r="421" spans="29:29" x14ac:dyDescent="0.25">
      <c r="AC421" s="12"/>
    </row>
    <row r="422" spans="29:29" x14ac:dyDescent="0.25">
      <c r="AC422" s="12"/>
    </row>
    <row r="423" spans="29:29" x14ac:dyDescent="0.25">
      <c r="AC423" s="12"/>
    </row>
    <row r="424" spans="29:29" x14ac:dyDescent="0.25">
      <c r="AC424" s="12"/>
    </row>
    <row r="425" spans="29:29" x14ac:dyDescent="0.25">
      <c r="AC425" s="12"/>
    </row>
    <row r="426" spans="29:29" x14ac:dyDescent="0.25">
      <c r="AC426" s="12"/>
    </row>
    <row r="427" spans="29:29" x14ac:dyDescent="0.25">
      <c r="AC427" s="12"/>
    </row>
    <row r="428" spans="29:29" x14ac:dyDescent="0.25">
      <c r="AC428" s="12"/>
    </row>
    <row r="429" spans="29:29" x14ac:dyDescent="0.25">
      <c r="AC429" s="12"/>
    </row>
    <row r="430" spans="29:29" x14ac:dyDescent="0.25">
      <c r="AC430" s="12"/>
    </row>
    <row r="431" spans="29:29" x14ac:dyDescent="0.25">
      <c r="AC431" s="12"/>
    </row>
    <row r="432" spans="29:29" x14ac:dyDescent="0.25">
      <c r="AC432" s="12"/>
    </row>
    <row r="433" spans="29:29" x14ac:dyDescent="0.25">
      <c r="AC433" s="12"/>
    </row>
    <row r="434" spans="29:29" x14ac:dyDescent="0.25">
      <c r="AC434" s="12"/>
    </row>
    <row r="435" spans="29:29" x14ac:dyDescent="0.25">
      <c r="AC435" s="12"/>
    </row>
    <row r="436" spans="29:29" x14ac:dyDescent="0.25">
      <c r="AC436" s="12"/>
    </row>
    <row r="437" spans="29:29" x14ac:dyDescent="0.25">
      <c r="AC437" s="12"/>
    </row>
    <row r="438" spans="29:29" x14ac:dyDescent="0.25">
      <c r="AC438" s="12"/>
    </row>
    <row r="439" spans="29:29" x14ac:dyDescent="0.25">
      <c r="AC439" s="12"/>
    </row>
    <row r="440" spans="29:29" x14ac:dyDescent="0.25">
      <c r="AC440" s="12"/>
    </row>
    <row r="441" spans="29:29" x14ac:dyDescent="0.25">
      <c r="AC441" s="12"/>
    </row>
    <row r="442" spans="29:29" x14ac:dyDescent="0.25">
      <c r="AC442" s="12"/>
    </row>
    <row r="443" spans="29:29" x14ac:dyDescent="0.25">
      <c r="AC443" s="12"/>
    </row>
    <row r="444" spans="29:29" x14ac:dyDescent="0.25">
      <c r="AC444" s="12"/>
    </row>
    <row r="445" spans="29:29" x14ac:dyDescent="0.25">
      <c r="AC445" s="12"/>
    </row>
    <row r="446" spans="29:29" x14ac:dyDescent="0.25">
      <c r="AC446" s="12"/>
    </row>
    <row r="447" spans="29:29" x14ac:dyDescent="0.25">
      <c r="AC447" s="12"/>
    </row>
    <row r="448" spans="29:29" x14ac:dyDescent="0.25">
      <c r="AC448" s="12"/>
    </row>
    <row r="449" spans="29:29" x14ac:dyDescent="0.25">
      <c r="AC449" s="12"/>
    </row>
    <row r="450" spans="29:29" x14ac:dyDescent="0.25">
      <c r="AC450" s="12"/>
    </row>
    <row r="451" spans="29:29" x14ac:dyDescent="0.25">
      <c r="AC451" s="12"/>
    </row>
    <row r="452" spans="29:29" x14ac:dyDescent="0.25">
      <c r="AC452" s="12"/>
    </row>
    <row r="453" spans="29:29" x14ac:dyDescent="0.25">
      <c r="AC453" s="12"/>
    </row>
    <row r="454" spans="29:29" x14ac:dyDescent="0.25">
      <c r="AC454" s="12"/>
    </row>
    <row r="455" spans="29:29" x14ac:dyDescent="0.25">
      <c r="AC455" s="12"/>
    </row>
    <row r="456" spans="29:29" x14ac:dyDescent="0.25">
      <c r="AC456" s="12"/>
    </row>
    <row r="457" spans="29:29" x14ac:dyDescent="0.25">
      <c r="AC457" s="12"/>
    </row>
    <row r="458" spans="29:29" x14ac:dyDescent="0.25">
      <c r="AC458" s="12"/>
    </row>
    <row r="459" spans="29:29" x14ac:dyDescent="0.25">
      <c r="AC459" s="12"/>
    </row>
    <row r="460" spans="29:29" x14ac:dyDescent="0.25">
      <c r="AC460" s="12"/>
    </row>
    <row r="461" spans="29:29" x14ac:dyDescent="0.25">
      <c r="AC461" s="12"/>
    </row>
    <row r="462" spans="29:29" x14ac:dyDescent="0.25">
      <c r="AC462" s="12"/>
    </row>
    <row r="463" spans="29:29" x14ac:dyDescent="0.25">
      <c r="AC463" s="12"/>
    </row>
    <row r="464" spans="29:29" x14ac:dyDescent="0.25">
      <c r="AC464" s="12"/>
    </row>
    <row r="465" spans="29:29" x14ac:dyDescent="0.25">
      <c r="AC465" s="12"/>
    </row>
    <row r="466" spans="29:29" x14ac:dyDescent="0.25">
      <c r="AC466" s="12"/>
    </row>
    <row r="467" spans="29:29" x14ac:dyDescent="0.25">
      <c r="AC467" s="12"/>
    </row>
    <row r="468" spans="29:29" x14ac:dyDescent="0.25">
      <c r="AC468" s="12"/>
    </row>
    <row r="469" spans="29:29" x14ac:dyDescent="0.25">
      <c r="AC469" s="12"/>
    </row>
    <row r="470" spans="29:29" x14ac:dyDescent="0.25">
      <c r="AC470" s="12"/>
    </row>
    <row r="471" spans="29:29" x14ac:dyDescent="0.25">
      <c r="AC471" s="12"/>
    </row>
    <row r="472" spans="29:29" x14ac:dyDescent="0.25">
      <c r="AC472" s="12"/>
    </row>
    <row r="473" spans="29:29" x14ac:dyDescent="0.25">
      <c r="AC473" s="12"/>
    </row>
    <row r="474" spans="29:29" x14ac:dyDescent="0.25">
      <c r="AC474" s="12"/>
    </row>
    <row r="475" spans="29:29" x14ac:dyDescent="0.25">
      <c r="AC475" s="12"/>
    </row>
    <row r="476" spans="29:29" x14ac:dyDescent="0.25">
      <c r="AC476" s="12"/>
    </row>
    <row r="477" spans="29:29" x14ac:dyDescent="0.25">
      <c r="AC477" s="12"/>
    </row>
    <row r="478" spans="29:29" x14ac:dyDescent="0.25">
      <c r="AC478" s="12"/>
    </row>
    <row r="479" spans="29:29" x14ac:dyDescent="0.25">
      <c r="AC479" s="12"/>
    </row>
    <row r="480" spans="29:29" x14ac:dyDescent="0.25">
      <c r="AC480" s="12"/>
    </row>
    <row r="481" spans="29:29" x14ac:dyDescent="0.25">
      <c r="AC481" s="12"/>
    </row>
    <row r="482" spans="29:29" x14ac:dyDescent="0.25">
      <c r="AC482" s="12"/>
    </row>
    <row r="483" spans="29:29" x14ac:dyDescent="0.25">
      <c r="AC483" s="12"/>
    </row>
    <row r="484" spans="29:29" x14ac:dyDescent="0.25">
      <c r="AC484" s="12"/>
    </row>
    <row r="485" spans="29:29" x14ac:dyDescent="0.25">
      <c r="AC485" s="12"/>
    </row>
    <row r="486" spans="29:29" x14ac:dyDescent="0.25">
      <c r="AC486" s="12"/>
    </row>
    <row r="487" spans="29:29" x14ac:dyDescent="0.25">
      <c r="AC487" s="12"/>
    </row>
    <row r="488" spans="29:29" x14ac:dyDescent="0.25">
      <c r="AC488" s="12"/>
    </row>
    <row r="489" spans="29:29" x14ac:dyDescent="0.25">
      <c r="AC489" s="12"/>
    </row>
    <row r="490" spans="29:29" x14ac:dyDescent="0.25">
      <c r="AC490" s="12"/>
    </row>
    <row r="491" spans="29:29" x14ac:dyDescent="0.25">
      <c r="AC491" s="12"/>
    </row>
    <row r="492" spans="29:29" x14ac:dyDescent="0.25">
      <c r="AC492" s="12"/>
    </row>
    <row r="493" spans="29:29" x14ac:dyDescent="0.25">
      <c r="AC493" s="12"/>
    </row>
    <row r="494" spans="29:29" x14ac:dyDescent="0.25">
      <c r="AC494" s="12"/>
    </row>
    <row r="495" spans="29:29" x14ac:dyDescent="0.25">
      <c r="AC495" s="12"/>
    </row>
    <row r="496" spans="29:29" x14ac:dyDescent="0.25">
      <c r="AC496" s="12"/>
    </row>
    <row r="497" spans="29:29" x14ac:dyDescent="0.25">
      <c r="AC497" s="12"/>
    </row>
    <row r="498" spans="29:29" x14ac:dyDescent="0.25">
      <c r="AC498" s="12"/>
    </row>
    <row r="499" spans="29:29" x14ac:dyDescent="0.25">
      <c r="AC499" s="12"/>
    </row>
    <row r="500" spans="29:29" x14ac:dyDescent="0.25">
      <c r="AC500" s="12"/>
    </row>
    <row r="501" spans="29:29" x14ac:dyDescent="0.25">
      <c r="AC501" s="12"/>
    </row>
    <row r="502" spans="29:29" x14ac:dyDescent="0.25">
      <c r="AC502" s="12"/>
    </row>
    <row r="503" spans="29:29" x14ac:dyDescent="0.25">
      <c r="AC503" s="12"/>
    </row>
    <row r="504" spans="29:29" x14ac:dyDescent="0.25">
      <c r="AC504" s="12"/>
    </row>
    <row r="505" spans="29:29" x14ac:dyDescent="0.25">
      <c r="AC505" s="12"/>
    </row>
    <row r="506" spans="29:29" x14ac:dyDescent="0.25">
      <c r="AC506" s="12"/>
    </row>
    <row r="507" spans="29:29" x14ac:dyDescent="0.25">
      <c r="AC507" s="12"/>
    </row>
    <row r="508" spans="29:29" x14ac:dyDescent="0.25">
      <c r="AC508" s="12"/>
    </row>
    <row r="509" spans="29:29" x14ac:dyDescent="0.25">
      <c r="AC509" s="12"/>
    </row>
    <row r="510" spans="29:29" x14ac:dyDescent="0.25">
      <c r="AC510" s="12"/>
    </row>
    <row r="511" spans="29:29" x14ac:dyDescent="0.25">
      <c r="AC511" s="12"/>
    </row>
    <row r="512" spans="29:29" x14ac:dyDescent="0.25">
      <c r="AC512" s="12"/>
    </row>
    <row r="513" spans="29:29" x14ac:dyDescent="0.25">
      <c r="AC513" s="12"/>
    </row>
    <row r="514" spans="29:29" x14ac:dyDescent="0.25">
      <c r="AC514" s="12"/>
    </row>
    <row r="515" spans="29:29" x14ac:dyDescent="0.25">
      <c r="AC515" s="12"/>
    </row>
    <row r="516" spans="29:29" x14ac:dyDescent="0.25">
      <c r="AC516" s="12"/>
    </row>
    <row r="517" spans="29:29" x14ac:dyDescent="0.25">
      <c r="AC517" s="12"/>
    </row>
    <row r="518" spans="29:29" x14ac:dyDescent="0.25">
      <c r="AC518" s="12"/>
    </row>
    <row r="519" spans="29:29" x14ac:dyDescent="0.25">
      <c r="AC519" s="12"/>
    </row>
    <row r="520" spans="29:29" x14ac:dyDescent="0.25">
      <c r="AC520" s="12"/>
    </row>
    <row r="521" spans="29:29" x14ac:dyDescent="0.25">
      <c r="AC521" s="12"/>
    </row>
    <row r="522" spans="29:29" x14ac:dyDescent="0.25">
      <c r="AC522" s="12"/>
    </row>
    <row r="523" spans="29:29" x14ac:dyDescent="0.25">
      <c r="AC523" s="12"/>
    </row>
    <row r="524" spans="29:29" x14ac:dyDescent="0.25">
      <c r="AC524" s="12"/>
    </row>
    <row r="525" spans="29:29" x14ac:dyDescent="0.25">
      <c r="AC525" s="12"/>
    </row>
    <row r="526" spans="29:29" x14ac:dyDescent="0.25">
      <c r="AC526" s="12"/>
    </row>
    <row r="527" spans="29:29" x14ac:dyDescent="0.25">
      <c r="AC527" s="12"/>
    </row>
    <row r="528" spans="29:29" x14ac:dyDescent="0.25">
      <c r="AC528" s="12"/>
    </row>
    <row r="529" spans="29:29" x14ac:dyDescent="0.25">
      <c r="AC529" s="12"/>
    </row>
    <row r="530" spans="29:29" x14ac:dyDescent="0.25">
      <c r="AC530" s="12"/>
    </row>
    <row r="531" spans="29:29" x14ac:dyDescent="0.25">
      <c r="AC531" s="12"/>
    </row>
    <row r="532" spans="29:29" x14ac:dyDescent="0.25">
      <c r="AC532" s="12"/>
    </row>
    <row r="533" spans="29:29" x14ac:dyDescent="0.25">
      <c r="AC533" s="12"/>
    </row>
    <row r="534" spans="29:29" x14ac:dyDescent="0.25">
      <c r="AC534" s="12"/>
    </row>
    <row r="535" spans="29:29" x14ac:dyDescent="0.25">
      <c r="AC535" s="12"/>
    </row>
    <row r="536" spans="29:29" x14ac:dyDescent="0.25">
      <c r="AC536" s="12"/>
    </row>
    <row r="537" spans="29:29" x14ac:dyDescent="0.25">
      <c r="AC537" s="12"/>
    </row>
    <row r="538" spans="29:29" x14ac:dyDescent="0.25">
      <c r="AC538" s="12"/>
    </row>
    <row r="539" spans="29:29" x14ac:dyDescent="0.25">
      <c r="AC539" s="12"/>
    </row>
    <row r="540" spans="29:29" x14ac:dyDescent="0.25">
      <c r="AC540" s="12"/>
    </row>
    <row r="541" spans="29:29" x14ac:dyDescent="0.25">
      <c r="AC541" s="12"/>
    </row>
    <row r="542" spans="29:29" x14ac:dyDescent="0.25">
      <c r="AC542" s="12"/>
    </row>
    <row r="543" spans="29:29" x14ac:dyDescent="0.25">
      <c r="AC543" s="12"/>
    </row>
    <row r="544" spans="29:29" x14ac:dyDescent="0.25">
      <c r="AC544" s="12"/>
    </row>
    <row r="545" spans="29:29" x14ac:dyDescent="0.25">
      <c r="AC545" s="12"/>
    </row>
    <row r="546" spans="29:29" x14ac:dyDescent="0.25">
      <c r="AC546" s="12"/>
    </row>
    <row r="547" spans="29:29" x14ac:dyDescent="0.25">
      <c r="AC547" s="12"/>
    </row>
    <row r="548" spans="29:29" x14ac:dyDescent="0.25">
      <c r="AC548" s="12"/>
    </row>
    <row r="549" spans="29:29" x14ac:dyDescent="0.25">
      <c r="AC549" s="12"/>
    </row>
    <row r="550" spans="29:29" x14ac:dyDescent="0.25">
      <c r="AC550" s="12"/>
    </row>
    <row r="551" spans="29:29" x14ac:dyDescent="0.25">
      <c r="AC551" s="12"/>
    </row>
    <row r="552" spans="29:29" x14ac:dyDescent="0.25">
      <c r="AC552" s="12"/>
    </row>
    <row r="553" spans="29:29" x14ac:dyDescent="0.25">
      <c r="AC553" s="12"/>
    </row>
    <row r="554" spans="29:29" x14ac:dyDescent="0.25">
      <c r="AC554" s="12"/>
    </row>
    <row r="555" spans="29:29" x14ac:dyDescent="0.25">
      <c r="AC555" s="12"/>
    </row>
    <row r="556" spans="29:29" x14ac:dyDescent="0.25">
      <c r="AC556" s="12"/>
    </row>
    <row r="557" spans="29:29" x14ac:dyDescent="0.25">
      <c r="AC557" s="12"/>
    </row>
    <row r="558" spans="29:29" x14ac:dyDescent="0.25">
      <c r="AC558" s="12"/>
    </row>
    <row r="559" spans="29:29" x14ac:dyDescent="0.25">
      <c r="AC559" s="12"/>
    </row>
  </sheetData>
  <mergeCells count="5">
    <mergeCell ref="AC4:AC8"/>
    <mergeCell ref="J7:U7"/>
    <mergeCell ref="F7:H7"/>
    <mergeCell ref="AB5:AB8"/>
    <mergeCell ref="A4:D5"/>
  </mergeCells>
  <phoneticPr fontId="0" type="noConversion"/>
  <pageMargins left="0.15748031496062992" right="0.15748031496062992" top="0.19685039370078741" bottom="0.45" header="0.19685039370078741" footer="0.11811023622047245"/>
  <pageSetup orientation="landscape" horizontalDpi="4294967293" verticalDpi="0" r:id="rId1"/>
  <headerFooter alignWithMargins="0">
    <oddFooter>&amp;L&amp;8KNP 2011 Checklist - Invertebrates&amp;C&amp;8Page &amp;P of &amp;N</oddFooter>
  </headerFooter>
  <rowBreaks count="3" manualBreakCount="3">
    <brk id="178" max="23" man="1"/>
    <brk id="205" max="23" man="1"/>
    <brk id="23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Wildflowers</vt:lpstr>
      <vt:lpstr>Trees &amp; Shrubs</vt:lpstr>
      <vt:lpstr>Lichens </vt:lpstr>
      <vt:lpstr>Grasses Sedges Rushes </vt:lpstr>
      <vt:lpstr>Mushrooms &amp; Fungi </vt:lpstr>
      <vt:lpstr>Other Plants </vt:lpstr>
      <vt:lpstr>Birds </vt:lpstr>
      <vt:lpstr>Mammal Reptile Amph </vt:lpstr>
      <vt:lpstr>Invertebrates </vt:lpstr>
      <vt:lpstr>Index - Family Tribe</vt:lpstr>
      <vt:lpstr>Mushroom Index</vt:lpstr>
      <vt:lpstr>'Birds '!Print_Area</vt:lpstr>
      <vt:lpstr>'Grasses Sedges Rushes '!Print_Area</vt:lpstr>
      <vt:lpstr>'Invertebrates '!Print_Area</vt:lpstr>
      <vt:lpstr>'Lichens '!Print_Area</vt:lpstr>
      <vt:lpstr>'Mammal Reptile Amph '!Print_Area</vt:lpstr>
      <vt:lpstr>'Mushrooms &amp; Fungi '!Print_Area</vt:lpstr>
      <vt:lpstr>'Other Plants '!Print_Area</vt:lpstr>
      <vt:lpstr>'Trees &amp; Shrubs'!Print_Area</vt:lpstr>
      <vt:lpstr>'Birds '!Print_Titles</vt:lpstr>
      <vt:lpstr>'Grasses Sedges Rushes '!Print_Titles</vt:lpstr>
      <vt:lpstr>'Index - Family Tribe'!Print_Titles</vt:lpstr>
      <vt:lpstr>'Invertebrates '!Print_Titles</vt:lpstr>
      <vt:lpstr>'Lichens '!Print_Titles</vt:lpstr>
      <vt:lpstr>'Mammal Reptile Amph '!Print_Titles</vt:lpstr>
      <vt:lpstr>'Mushrooms &amp; Fungi '!Print_Titles</vt:lpstr>
      <vt:lpstr>'Other Plants '!Print_Titles</vt:lpstr>
      <vt:lpstr>'Trees &amp; Shrubs'!Print_Titles</vt:lpstr>
      <vt:lpstr>Wildflowers!Print_Titles</vt:lpstr>
    </vt:vector>
  </TitlesOfParts>
  <Company>UofA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 II</dc:creator>
  <cp:lastModifiedBy>Kent</cp:lastModifiedBy>
  <cp:lastPrinted>2021-02-25T01:34:36Z</cp:lastPrinted>
  <dcterms:created xsi:type="dcterms:W3CDTF">2009-02-12T15:25:10Z</dcterms:created>
  <dcterms:modified xsi:type="dcterms:W3CDTF">2021-02-27T16:50:28Z</dcterms:modified>
</cp:coreProperties>
</file>